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5440" windowHeight="15390"/>
  </bookViews>
  <sheets>
    <sheet name="субвенция для бюджетников" sheetId="4" r:id="rId1"/>
    <sheet name="Районы" sheetId="1" r:id="rId2"/>
    <sheet name="ДШИ" sheetId="2" r:id="rId3"/>
    <sheet name="Музеи областные" sheetId="3" r:id="rId4"/>
  </sheets>
  <definedNames>
    <definedName name="_xlnm.Print_Titles" localSheetId="2">ДШИ!$A:$A</definedName>
    <definedName name="_xlnm.Print_Titles" localSheetId="3">'Музеи областные'!$A:$A</definedName>
    <definedName name="_xlnm.Print_Titles" localSheetId="1">Районы!$A:$A</definedName>
    <definedName name="_xlnm.Print_Titles" localSheetId="0">'субвенция для бюджетников'!$A:$B</definedName>
    <definedName name="_xlnm.Print_Area" localSheetId="0">'субвенция для бюджетников'!$A$1:$S$37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4"/>
  <c r="I8" l="1"/>
  <c r="Q8"/>
  <c r="S8" s="1"/>
  <c r="R8" s="1"/>
  <c r="M8"/>
  <c r="C37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J15"/>
  <c r="G15"/>
  <c r="G14"/>
  <c r="G13"/>
  <c r="G12"/>
  <c r="G11"/>
  <c r="G10"/>
  <c r="G9"/>
  <c r="M37" l="1"/>
  <c r="J12"/>
  <c r="K12" s="1"/>
  <c r="Q12"/>
  <c r="M12"/>
  <c r="I12"/>
  <c r="J19"/>
  <c r="Q19"/>
  <c r="M19"/>
  <c r="I19"/>
  <c r="J27"/>
  <c r="Q27"/>
  <c r="M27"/>
  <c r="I27"/>
  <c r="J35"/>
  <c r="Q35"/>
  <c r="M35"/>
  <c r="I35"/>
  <c r="Q15"/>
  <c r="M15"/>
  <c r="I15"/>
  <c r="J22"/>
  <c r="K22" s="1"/>
  <c r="Q22"/>
  <c r="M22"/>
  <c r="I22"/>
  <c r="J26"/>
  <c r="Q26"/>
  <c r="M26"/>
  <c r="I26"/>
  <c r="J30"/>
  <c r="K30" s="1"/>
  <c r="Q30"/>
  <c r="M30"/>
  <c r="I30"/>
  <c r="J34"/>
  <c r="K34" s="1"/>
  <c r="Q34"/>
  <c r="M34"/>
  <c r="I34"/>
  <c r="J10"/>
  <c r="Q10"/>
  <c r="M10"/>
  <c r="I10"/>
  <c r="J14"/>
  <c r="Q14"/>
  <c r="M14"/>
  <c r="I14"/>
  <c r="Q17"/>
  <c r="M17"/>
  <c r="I17"/>
  <c r="J21"/>
  <c r="K21" s="1"/>
  <c r="Q21"/>
  <c r="M21"/>
  <c r="I21"/>
  <c r="J25"/>
  <c r="K25" s="1"/>
  <c r="Q25"/>
  <c r="M25"/>
  <c r="I25"/>
  <c r="J29"/>
  <c r="K29" s="1"/>
  <c r="Q29"/>
  <c r="M29"/>
  <c r="I29"/>
  <c r="J33"/>
  <c r="K33" s="1"/>
  <c r="Q33"/>
  <c r="M33"/>
  <c r="I33"/>
  <c r="J23"/>
  <c r="Q23"/>
  <c r="M23"/>
  <c r="I23"/>
  <c r="J31"/>
  <c r="Q31"/>
  <c r="M31"/>
  <c r="I31"/>
  <c r="J11"/>
  <c r="K11" s="1"/>
  <c r="Q11"/>
  <c r="M11"/>
  <c r="I11"/>
  <c r="I37" s="1"/>
  <c r="J18"/>
  <c r="K18" s="1"/>
  <c r="Q18"/>
  <c r="M18"/>
  <c r="I18"/>
  <c r="Q9"/>
  <c r="M9"/>
  <c r="I9"/>
  <c r="J13"/>
  <c r="K13" s="1"/>
  <c r="Q13"/>
  <c r="M13"/>
  <c r="I13"/>
  <c r="J16"/>
  <c r="K16" s="1"/>
  <c r="Q16"/>
  <c r="M16"/>
  <c r="I16"/>
  <c r="J20"/>
  <c r="K20" s="1"/>
  <c r="Q20"/>
  <c r="M20"/>
  <c r="I20"/>
  <c r="J24"/>
  <c r="K24" s="1"/>
  <c r="Q24"/>
  <c r="M24"/>
  <c r="I24"/>
  <c r="J28"/>
  <c r="K28" s="1"/>
  <c r="Q28"/>
  <c r="M28"/>
  <c r="I28"/>
  <c r="J32"/>
  <c r="K32" s="1"/>
  <c r="Q32"/>
  <c r="M32"/>
  <c r="I32"/>
  <c r="O8"/>
  <c r="N8" s="1"/>
  <c r="G37"/>
  <c r="K19"/>
  <c r="K27"/>
  <c r="K35"/>
  <c r="J9"/>
  <c r="K9" s="1"/>
  <c r="K15"/>
  <c r="J17"/>
  <c r="K17" s="1"/>
  <c r="K23"/>
  <c r="K31"/>
  <c r="J8"/>
  <c r="K8" s="1"/>
  <c r="K10"/>
  <c r="K14"/>
  <c r="K26"/>
  <c r="R32" l="1"/>
  <c r="S32"/>
  <c r="S24"/>
  <c r="R24" s="1"/>
  <c r="R16"/>
  <c r="S16"/>
  <c r="S9"/>
  <c r="R9"/>
  <c r="Q37"/>
  <c r="S29"/>
  <c r="R29" s="1"/>
  <c r="R21"/>
  <c r="S21"/>
  <c r="R26"/>
  <c r="S26"/>
  <c r="S15"/>
  <c r="R15" s="1"/>
  <c r="N32"/>
  <c r="O32"/>
  <c r="N28"/>
  <c r="O28"/>
  <c r="N24"/>
  <c r="O24"/>
  <c r="N20"/>
  <c r="O20"/>
  <c r="O16"/>
  <c r="N16" s="1"/>
  <c r="N13"/>
  <c r="O13"/>
  <c r="N9"/>
  <c r="O9"/>
  <c r="R18"/>
  <c r="S18"/>
  <c r="S11"/>
  <c r="R11" s="1"/>
  <c r="S31"/>
  <c r="R31" s="1"/>
  <c r="S23"/>
  <c r="R23" s="1"/>
  <c r="N33"/>
  <c r="O33"/>
  <c r="N29"/>
  <c r="O29"/>
  <c r="N25"/>
  <c r="O25"/>
  <c r="N21"/>
  <c r="O21"/>
  <c r="N17"/>
  <c r="O17"/>
  <c r="R14"/>
  <c r="S14"/>
  <c r="R10"/>
  <c r="S10"/>
  <c r="R34"/>
  <c r="S34"/>
  <c r="N30"/>
  <c r="O30"/>
  <c r="N26"/>
  <c r="O26"/>
  <c r="N22"/>
  <c r="O22"/>
  <c r="N15"/>
  <c r="O15"/>
  <c r="S35"/>
  <c r="R35" s="1"/>
  <c r="S27"/>
  <c r="R27" s="1"/>
  <c r="S19"/>
  <c r="R19" s="1"/>
  <c r="R12"/>
  <c r="S12"/>
  <c r="R28"/>
  <c r="S28"/>
  <c r="R20"/>
  <c r="S20"/>
  <c r="R13"/>
  <c r="S13"/>
  <c r="R33"/>
  <c r="S33"/>
  <c r="R25"/>
  <c r="S25"/>
  <c r="R17"/>
  <c r="S17"/>
  <c r="R30"/>
  <c r="S30"/>
  <c r="R22"/>
  <c r="S22"/>
  <c r="N18"/>
  <c r="O18"/>
  <c r="N11"/>
  <c r="O11"/>
  <c r="N31"/>
  <c r="O31"/>
  <c r="N23"/>
  <c r="O23"/>
  <c r="N14"/>
  <c r="O14"/>
  <c r="N10"/>
  <c r="O10"/>
  <c r="N34"/>
  <c r="O34"/>
  <c r="N35"/>
  <c r="O35"/>
  <c r="N27"/>
  <c r="O27"/>
  <c r="N19"/>
  <c r="O19"/>
  <c r="N12"/>
  <c r="O12"/>
  <c r="J37"/>
  <c r="R37" l="1"/>
  <c r="O37"/>
  <c r="K37"/>
  <c r="S37" l="1"/>
  <c r="N37"/>
  <c r="B34" i="1" l="1"/>
  <c r="L34" l="1"/>
  <c r="K34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J33"/>
  <c r="J34" s="1"/>
  <c r="I33"/>
  <c r="I34" s="1"/>
  <c r="H34"/>
  <c r="G34"/>
  <c r="F34"/>
  <c r="J32"/>
  <c r="I32"/>
  <c r="J31"/>
  <c r="I31"/>
  <c r="J30"/>
  <c r="I30"/>
  <c r="J29"/>
  <c r="I29"/>
  <c r="J28"/>
  <c r="I28"/>
  <c r="J27"/>
  <c r="I27"/>
  <c r="J26"/>
  <c r="I26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J11"/>
  <c r="I11"/>
  <c r="J10"/>
  <c r="I10"/>
  <c r="J9"/>
  <c r="I9"/>
  <c r="J8"/>
  <c r="I8"/>
  <c r="J7"/>
  <c r="I7"/>
  <c r="J6"/>
  <c r="I6"/>
  <c r="J5"/>
  <c r="I5"/>
  <c r="K32" l="1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7" i="3" l="1"/>
  <c r="G7"/>
  <c r="F29" i="2" l="1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5"/>
  <c r="E6" i="3"/>
  <c r="E7"/>
  <c r="E5"/>
  <c r="E29" i="2" l="1"/>
  <c r="G29"/>
  <c r="B29" l="1"/>
  <c r="B7" i="3" l="1"/>
</calcChain>
</file>

<file path=xl/sharedStrings.xml><?xml version="1.0" encoding="utf-8"?>
<sst xmlns="http://schemas.openxmlformats.org/spreadsheetml/2006/main" count="372" uniqueCount="121">
  <si>
    <t>Наименование муниципального образования</t>
  </si>
  <si>
    <t xml:space="preserve"> Коэффициент, учитывающий размер средств на оплату услуг кредитных организаций и организаций федеральной почтовой связи - 1,5% и налог на добавленную стоимость на услуги организаций федеральной почтовой связи 20%
</t>
  </si>
  <si>
    <t>n - 
количество месяцев, за которые производится компенсация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</si>
  <si>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</si>
  <si>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</si>
  <si>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</si>
  <si>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Дмитриевский муниципальный район</t>
  </si>
  <si>
    <t>Железногорский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</si>
  <si>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</si>
  <si>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</si>
  <si>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</si>
  <si>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</si>
  <si>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</si>
  <si>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</si>
  <si>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</si>
  <si>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</si>
  <si>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</si>
  <si>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</si>
  <si>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</si>
  <si>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</si>
  <si>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</si>
  <si>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</si>
  <si>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</si>
  <si>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</si>
  <si>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</si>
  <si>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</si>
  <si>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ИТОГО:</t>
  </si>
  <si>
    <t>Беловская ДШИ</t>
  </si>
  <si>
    <t>Званновская ДШИ</t>
  </si>
  <si>
    <t>Золотухинская ДШИ</t>
  </si>
  <si>
    <t>Мантуровская ДШИ</t>
  </si>
  <si>
    <t>Пристенская ДШИ</t>
  </si>
  <si>
    <t>Солнцевская ДШИ</t>
  </si>
  <si>
    <t>Тимская ДШИ</t>
  </si>
  <si>
    <t>Хомутовская ДШИ</t>
  </si>
  <si>
    <t>Глушковская ДШИ</t>
  </si>
  <si>
    <t>Теткинская ДШИ</t>
  </si>
  <si>
    <t>Касторенская ДШИ</t>
  </si>
  <si>
    <t>Черемисиновская ДШИ</t>
  </si>
  <si>
    <t>Кшенская ДШИ</t>
  </si>
  <si>
    <t>Медвенская ДШИ</t>
  </si>
  <si>
    <t>Октябрьская ДШИ</t>
  </si>
  <si>
    <t>Рыльская ДШИ</t>
  </si>
  <si>
    <t>Конышевская ДШИ</t>
  </si>
  <si>
    <t>Кореневская ДШИ</t>
  </si>
  <si>
    <t>Краеведческий МУЗЕЙ</t>
  </si>
  <si>
    <t>МУЗЕЙ Археологии</t>
  </si>
  <si>
    <t>2200</t>
  </si>
  <si>
    <t>Поныровская ДШИ</t>
  </si>
  <si>
    <t>Е – ежемесячная денежная компенсация в сумме 2200 рублей, предоставляемая специалистам и киномеханикам муниципальных организаций культуры, проживающих и работающих в сельских населенных пунктах, рабочих поселках (поселках городского типа)</t>
  </si>
  <si>
    <t>3000</t>
  </si>
  <si>
    <t>42</t>
  </si>
  <si>
    <t>93</t>
  </si>
  <si>
    <t>79</t>
  </si>
  <si>
    <t>55</t>
  </si>
  <si>
    <t>86</t>
  </si>
  <si>
    <t>73</t>
  </si>
  <si>
    <t>98</t>
  </si>
  <si>
    <t>84</t>
  </si>
  <si>
    <t>105</t>
  </si>
  <si>
    <t>12</t>
  </si>
  <si>
    <t>Уточненная численность специалистов учреждений на 1.07.2022</t>
  </si>
  <si>
    <t>Заместитель председателя - начальник управления экономического анализа, планирования и проектной деятельности комитета по культуре Курской области</t>
  </si>
  <si>
    <t>Наименование учреждения</t>
  </si>
  <si>
    <t>94</t>
  </si>
  <si>
    <t>Большесолдатская ДШИ</t>
  </si>
  <si>
    <t>Горшеченская ДШИ</t>
  </si>
  <si>
    <t>Курчатовская ДШИ</t>
  </si>
  <si>
    <t>Железногорская ДШИ</t>
  </si>
  <si>
    <t>Студенокская ДШИ</t>
  </si>
  <si>
    <t>41</t>
  </si>
  <si>
    <t>107</t>
  </si>
  <si>
    <t>83</t>
  </si>
  <si>
    <t>109</t>
  </si>
  <si>
    <t>100</t>
  </si>
  <si>
    <t>106</t>
  </si>
  <si>
    <t>69</t>
  </si>
  <si>
    <t xml:space="preserve">Горшеченский муниципальный район </t>
  </si>
  <si>
    <t xml:space="preserve">Золотухинский муниципальный район </t>
  </si>
  <si>
    <t xml:space="preserve">Касторенский муниципальный район </t>
  </si>
  <si>
    <t xml:space="preserve">Обоянский муниципальный район </t>
  </si>
  <si>
    <t xml:space="preserve">Фатежский муниципальный район </t>
  </si>
  <si>
    <t>Резерв 5 %</t>
  </si>
  <si>
    <t>Потребность в выплатах                                   на 2023 год,                                         в рублях</t>
  </si>
  <si>
    <t>Размер субвенции</t>
  </si>
  <si>
    <t>1-ый год планового периода (2024 год)</t>
  </si>
  <si>
    <t>2-ой год планового периода (2025 год)</t>
  </si>
  <si>
    <t>Расчет комитета по культуре Курской области расходов объёма 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на 2023-2025 годы</t>
  </si>
  <si>
    <t>Нераспределенный резерв</t>
  </si>
  <si>
    <t>Расчет комитета по культуре Курской области на ежемесячную денежную выплату, связанную с компенсацией расходов на оплату жилых помещений и коммунальных услуг, отдельным категориям граждан на 2023-2025 годы</t>
  </si>
  <si>
    <t>Расчет комитета по культуре Курской области на ежемесячную денежную выплату, связанную с компенсацией расходов на оплату жилых помещений и коммунальных услуг, отдельным категориям граждан на 2023-2024 годы</t>
  </si>
  <si>
    <t>90</t>
  </si>
  <si>
    <t>88</t>
  </si>
  <si>
    <t>96</t>
  </si>
  <si>
    <t>132</t>
  </si>
  <si>
    <t>115</t>
  </si>
  <si>
    <t>36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</si>
  <si>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</si>
  <si>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Е – размер ежемесячной денежной компенсации специалистам и киномеханикам муниципальных учреждений культуры, установленный статьей 12 Закона Курской области от 5 марта 2004 года №9-ЗКО "О культуре", рублей</t>
  </si>
  <si>
    <t>Чi – численность специалистов и киномехаников муниципальгыхучреждений культуры, специалистов и киномехаников муниципальных учреждений культуры, вышедших на пенсию, которым предоставляется ежемесячная денежная компенсация, человек</t>
  </si>
  <si>
    <t>Объем субвенции, рублей</t>
  </si>
  <si>
    <t>n –
количество месяцев в году, за которые выплачивается ежемесячная денежная компенсация</t>
  </si>
  <si>
    <t>К – коэффициент показателей, влияющих на общий объем субвенции на осуществление отдельного государственного полномочия по предоставлению ежемесячной денежной компенсации, определенный исходя изобщего объема субвенции, определенного в соответствии с Законом, и показателей социально-экономического развития Курской области</t>
  </si>
  <si>
    <t>С – объем субвенции на 2023 год, рублей</t>
  </si>
  <si>
    <t>в том числе:</t>
  </si>
  <si>
    <t>объем субвенции муниципальным образованиям, рублей</t>
  </si>
  <si>
    <t>С – объем субвенции на 2024 год, рублей</t>
  </si>
  <si>
    <t>С – объем субвенции на 2025 год, рублей</t>
  </si>
  <si>
    <t>№№ П/П</t>
  </si>
  <si>
    <t>7=3*4*5*6</t>
  </si>
  <si>
    <t>9=7*8</t>
  </si>
  <si>
    <t>13=7*12</t>
  </si>
  <si>
    <t>15=13*5/100</t>
  </si>
  <si>
    <t>17=7*16</t>
  </si>
  <si>
    <t>19=13*5</t>
  </si>
  <si>
    <t>10=9*5/100</t>
  </si>
  <si>
    <t>11=9-10</t>
  </si>
  <si>
    <t>14=13-15</t>
  </si>
  <si>
    <t>18=13*95/100</t>
  </si>
  <si>
    <t>нераспределенный между муниципальными образованиями резерв (5 %), рублей</t>
  </si>
  <si>
    <t>Приложение № 1.6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</si>
</sst>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"/>
  </numFmts>
  <fonts count="15">
    <font>
      <sz val="11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2"/>
    </font>
    <font>
      <b/>
      <i/>
      <sz val="8"/>
      <color theme="1"/>
      <name val="Times New Roman"/>
      <family val="2"/>
    </font>
    <font>
      <b/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i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49" fontId="3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left" vertical="top" wrapText="1"/>
    </xf>
    <xf numFmtId="4" fontId="6" fillId="2" borderId="1" xfId="0" applyNumberFormat="1" applyFont="1" applyFill="1" applyBorder="1"/>
    <xf numFmtId="2" fontId="6" fillId="2" borderId="1" xfId="0" applyNumberFormat="1" applyFont="1" applyFill="1" applyBorder="1"/>
    <xf numFmtId="0" fontId="7" fillId="2" borderId="2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/>
    </xf>
    <xf numFmtId="2" fontId="9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 vertical="top" wrapText="1"/>
    </xf>
    <xf numFmtId="1" fontId="6" fillId="2" borderId="1" xfId="0" applyNumberFormat="1" applyFont="1" applyFill="1" applyBorder="1"/>
    <xf numFmtId="165" fontId="3" fillId="2" borderId="1" xfId="0" applyNumberFormat="1" applyFont="1" applyFill="1" applyBorder="1" applyAlignment="1">
      <alignment horizontal="right" vertical="top" wrapText="1"/>
    </xf>
    <xf numFmtId="4" fontId="9" fillId="2" borderId="1" xfId="0" applyNumberFormat="1" applyFont="1" applyFill="1" applyBorder="1" applyAlignment="1">
      <alignment horizontal="right"/>
    </xf>
    <xf numFmtId="165" fontId="6" fillId="2" borderId="1" xfId="0" applyNumberFormat="1" applyFont="1" applyFill="1" applyBorder="1"/>
    <xf numFmtId="165" fontId="8" fillId="2" borderId="1" xfId="0" applyNumberFormat="1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righ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top" wrapText="1"/>
    </xf>
    <xf numFmtId="4" fontId="11" fillId="2" borderId="1" xfId="0" applyNumberFormat="1" applyFont="1" applyFill="1" applyBorder="1"/>
    <xf numFmtId="1" fontId="8" fillId="2" borderId="1" xfId="0" applyNumberFormat="1" applyFont="1" applyFill="1" applyBorder="1" applyAlignment="1">
      <alignment wrapText="1"/>
    </xf>
    <xf numFmtId="1" fontId="8" fillId="2" borderId="1" xfId="0" applyNumberFormat="1" applyFont="1" applyFill="1" applyBorder="1" applyAlignment="1">
      <alignment horizontal="right" wrapText="1"/>
    </xf>
    <xf numFmtId="1" fontId="8" fillId="2" borderId="1" xfId="1" applyNumberFormat="1" applyFont="1" applyFill="1" applyBorder="1" applyAlignment="1">
      <alignment wrapText="1"/>
    </xf>
    <xf numFmtId="3" fontId="6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4" fontId="0" fillId="2" borderId="0" xfId="0" applyNumberFormat="1" applyFill="1"/>
    <xf numFmtId="0" fontId="0" fillId="2" borderId="0" xfId="0" applyNumberFormat="1" applyFill="1" applyAlignment="1">
      <alignment wrapText="1"/>
    </xf>
    <xf numFmtId="3" fontId="3" fillId="2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top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</cellXfs>
  <cellStyles count="2">
    <cellStyle name="Обычный" xfId="0" builtinId="0"/>
    <cellStyle name="Пояснение" xfId="1" builtinId="53"/>
  </cellStyles>
  <dxfs count="54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0"/>
  <sheetViews>
    <sheetView tabSelected="1" topLeftCell="E13" workbookViewId="0">
      <selection activeCell="I37" sqref="I37"/>
    </sheetView>
  </sheetViews>
  <sheetFormatPr defaultRowHeight="15"/>
  <cols>
    <col min="1" max="1" width="4" style="1" customWidth="1"/>
    <col min="2" max="2" width="40" style="1" customWidth="1"/>
    <col min="3" max="3" width="14.42578125" style="1" customWidth="1"/>
    <col min="4" max="4" width="17.42578125" style="1" customWidth="1"/>
    <col min="5" max="5" width="12.28515625" style="1" customWidth="1"/>
    <col min="6" max="6" width="14.42578125" style="1" customWidth="1"/>
    <col min="7" max="9" width="14.28515625" style="1" customWidth="1"/>
    <col min="10" max="10" width="13.140625" style="1" customWidth="1"/>
    <col min="11" max="13" width="18.28515625" style="1" customWidth="1"/>
    <col min="14" max="18" width="15.140625" style="1" customWidth="1"/>
    <col min="19" max="19" width="15.42578125" style="1" customWidth="1"/>
    <col min="20" max="20" width="12.5703125" style="1" customWidth="1"/>
    <col min="21" max="21" width="12.85546875" style="1" customWidth="1"/>
    <col min="22" max="22" width="9.140625" style="1"/>
    <col min="23" max="23" width="1" style="1" customWidth="1"/>
    <col min="24" max="24" width="9.140625" style="1" hidden="1" customWidth="1"/>
    <col min="25" max="25" width="39" style="1" customWidth="1"/>
    <col min="26" max="215" width="9.140625" style="1"/>
    <col min="216" max="216" width="40" style="1" customWidth="1"/>
    <col min="217" max="255" width="14.42578125" style="1" customWidth="1"/>
    <col min="256" max="256" width="19.7109375" style="1" customWidth="1"/>
    <col min="257" max="265" width="14.42578125" style="1" customWidth="1"/>
    <col min="266" max="471" width="9.140625" style="1"/>
    <col min="472" max="472" width="40" style="1" customWidth="1"/>
    <col min="473" max="511" width="14.42578125" style="1" customWidth="1"/>
    <col min="512" max="512" width="19.7109375" style="1" customWidth="1"/>
    <col min="513" max="521" width="14.42578125" style="1" customWidth="1"/>
    <col min="522" max="727" width="9.140625" style="1"/>
    <col min="728" max="728" width="40" style="1" customWidth="1"/>
    <col min="729" max="767" width="14.42578125" style="1" customWidth="1"/>
    <col min="768" max="768" width="19.7109375" style="1" customWidth="1"/>
    <col min="769" max="777" width="14.42578125" style="1" customWidth="1"/>
    <col min="778" max="983" width="9.140625" style="1"/>
    <col min="984" max="984" width="40" style="1" customWidth="1"/>
    <col min="985" max="1023" width="14.42578125" style="1" customWidth="1"/>
    <col min="1024" max="1024" width="19.7109375" style="1" customWidth="1"/>
    <col min="1025" max="1033" width="14.42578125" style="1" customWidth="1"/>
    <col min="1034" max="1239" width="9.140625" style="1"/>
    <col min="1240" max="1240" width="40" style="1" customWidth="1"/>
    <col min="1241" max="1279" width="14.42578125" style="1" customWidth="1"/>
    <col min="1280" max="1280" width="19.7109375" style="1" customWidth="1"/>
    <col min="1281" max="1289" width="14.42578125" style="1" customWidth="1"/>
    <col min="1290" max="1495" width="9.140625" style="1"/>
    <col min="1496" max="1496" width="40" style="1" customWidth="1"/>
    <col min="1497" max="1535" width="14.42578125" style="1" customWidth="1"/>
    <col min="1536" max="1536" width="19.7109375" style="1" customWidth="1"/>
    <col min="1537" max="1545" width="14.42578125" style="1" customWidth="1"/>
    <col min="1546" max="1751" width="9.140625" style="1"/>
    <col min="1752" max="1752" width="40" style="1" customWidth="1"/>
    <col min="1753" max="1791" width="14.42578125" style="1" customWidth="1"/>
    <col min="1792" max="1792" width="19.7109375" style="1" customWidth="1"/>
    <col min="1793" max="1801" width="14.42578125" style="1" customWidth="1"/>
    <col min="1802" max="2007" width="9.140625" style="1"/>
    <col min="2008" max="2008" width="40" style="1" customWidth="1"/>
    <col min="2009" max="2047" width="14.42578125" style="1" customWidth="1"/>
    <col min="2048" max="2048" width="19.7109375" style="1" customWidth="1"/>
    <col min="2049" max="2057" width="14.42578125" style="1" customWidth="1"/>
    <col min="2058" max="2263" width="9.140625" style="1"/>
    <col min="2264" max="2264" width="40" style="1" customWidth="1"/>
    <col min="2265" max="2303" width="14.42578125" style="1" customWidth="1"/>
    <col min="2304" max="2304" width="19.7109375" style="1" customWidth="1"/>
    <col min="2305" max="2313" width="14.42578125" style="1" customWidth="1"/>
    <col min="2314" max="2519" width="9.140625" style="1"/>
    <col min="2520" max="2520" width="40" style="1" customWidth="1"/>
    <col min="2521" max="2559" width="14.42578125" style="1" customWidth="1"/>
    <col min="2560" max="2560" width="19.7109375" style="1" customWidth="1"/>
    <col min="2561" max="2569" width="14.42578125" style="1" customWidth="1"/>
    <col min="2570" max="2775" width="9.140625" style="1"/>
    <col min="2776" max="2776" width="40" style="1" customWidth="1"/>
    <col min="2777" max="2815" width="14.42578125" style="1" customWidth="1"/>
    <col min="2816" max="2816" width="19.7109375" style="1" customWidth="1"/>
    <col min="2817" max="2825" width="14.42578125" style="1" customWidth="1"/>
    <col min="2826" max="3031" width="9.140625" style="1"/>
    <col min="3032" max="3032" width="40" style="1" customWidth="1"/>
    <col min="3033" max="3071" width="14.42578125" style="1" customWidth="1"/>
    <col min="3072" max="3072" width="19.7109375" style="1" customWidth="1"/>
    <col min="3073" max="3081" width="14.42578125" style="1" customWidth="1"/>
    <col min="3082" max="3287" width="9.140625" style="1"/>
    <col min="3288" max="3288" width="40" style="1" customWidth="1"/>
    <col min="3289" max="3327" width="14.42578125" style="1" customWidth="1"/>
    <col min="3328" max="3328" width="19.7109375" style="1" customWidth="1"/>
    <col min="3329" max="3337" width="14.42578125" style="1" customWidth="1"/>
    <col min="3338" max="3543" width="9.140625" style="1"/>
    <col min="3544" max="3544" width="40" style="1" customWidth="1"/>
    <col min="3545" max="3583" width="14.42578125" style="1" customWidth="1"/>
    <col min="3584" max="3584" width="19.7109375" style="1" customWidth="1"/>
    <col min="3585" max="3593" width="14.42578125" style="1" customWidth="1"/>
    <col min="3594" max="3799" width="9.140625" style="1"/>
    <col min="3800" max="3800" width="40" style="1" customWidth="1"/>
    <col min="3801" max="3839" width="14.42578125" style="1" customWidth="1"/>
    <col min="3840" max="3840" width="19.7109375" style="1" customWidth="1"/>
    <col min="3841" max="3849" width="14.42578125" style="1" customWidth="1"/>
    <col min="3850" max="4055" width="9.140625" style="1"/>
    <col min="4056" max="4056" width="40" style="1" customWidth="1"/>
    <col min="4057" max="4095" width="14.42578125" style="1" customWidth="1"/>
    <col min="4096" max="4096" width="19.7109375" style="1" customWidth="1"/>
    <col min="4097" max="4105" width="14.42578125" style="1" customWidth="1"/>
    <col min="4106" max="4311" width="9.140625" style="1"/>
    <col min="4312" max="4312" width="40" style="1" customWidth="1"/>
    <col min="4313" max="4351" width="14.42578125" style="1" customWidth="1"/>
    <col min="4352" max="4352" width="19.7109375" style="1" customWidth="1"/>
    <col min="4353" max="4361" width="14.42578125" style="1" customWidth="1"/>
    <col min="4362" max="4567" width="9.140625" style="1"/>
    <col min="4568" max="4568" width="40" style="1" customWidth="1"/>
    <col min="4569" max="4607" width="14.42578125" style="1" customWidth="1"/>
    <col min="4608" max="4608" width="19.7109375" style="1" customWidth="1"/>
    <col min="4609" max="4617" width="14.42578125" style="1" customWidth="1"/>
    <col min="4618" max="4823" width="9.140625" style="1"/>
    <col min="4824" max="4824" width="40" style="1" customWidth="1"/>
    <col min="4825" max="4863" width="14.42578125" style="1" customWidth="1"/>
    <col min="4864" max="4864" width="19.7109375" style="1" customWidth="1"/>
    <col min="4865" max="4873" width="14.42578125" style="1" customWidth="1"/>
    <col min="4874" max="5079" width="9.140625" style="1"/>
    <col min="5080" max="5080" width="40" style="1" customWidth="1"/>
    <col min="5081" max="5119" width="14.42578125" style="1" customWidth="1"/>
    <col min="5120" max="5120" width="19.7109375" style="1" customWidth="1"/>
    <col min="5121" max="5129" width="14.42578125" style="1" customWidth="1"/>
    <col min="5130" max="5335" width="9.140625" style="1"/>
    <col min="5336" max="5336" width="40" style="1" customWidth="1"/>
    <col min="5337" max="5375" width="14.42578125" style="1" customWidth="1"/>
    <col min="5376" max="5376" width="19.7109375" style="1" customWidth="1"/>
    <col min="5377" max="5385" width="14.42578125" style="1" customWidth="1"/>
    <col min="5386" max="5591" width="9.140625" style="1"/>
    <col min="5592" max="5592" width="40" style="1" customWidth="1"/>
    <col min="5593" max="5631" width="14.42578125" style="1" customWidth="1"/>
    <col min="5632" max="5632" width="19.7109375" style="1" customWidth="1"/>
    <col min="5633" max="5641" width="14.42578125" style="1" customWidth="1"/>
    <col min="5642" max="5847" width="9.140625" style="1"/>
    <col min="5848" max="5848" width="40" style="1" customWidth="1"/>
    <col min="5849" max="5887" width="14.42578125" style="1" customWidth="1"/>
    <col min="5888" max="5888" width="19.7109375" style="1" customWidth="1"/>
    <col min="5889" max="5897" width="14.42578125" style="1" customWidth="1"/>
    <col min="5898" max="6103" width="9.140625" style="1"/>
    <col min="6104" max="6104" width="40" style="1" customWidth="1"/>
    <col min="6105" max="6143" width="14.42578125" style="1" customWidth="1"/>
    <col min="6144" max="6144" width="19.7109375" style="1" customWidth="1"/>
    <col min="6145" max="6153" width="14.42578125" style="1" customWidth="1"/>
    <col min="6154" max="6359" width="9.140625" style="1"/>
    <col min="6360" max="6360" width="40" style="1" customWidth="1"/>
    <col min="6361" max="6399" width="14.42578125" style="1" customWidth="1"/>
    <col min="6400" max="6400" width="19.7109375" style="1" customWidth="1"/>
    <col min="6401" max="6409" width="14.42578125" style="1" customWidth="1"/>
    <col min="6410" max="6615" width="9.140625" style="1"/>
    <col min="6616" max="6616" width="40" style="1" customWidth="1"/>
    <col min="6617" max="6655" width="14.42578125" style="1" customWidth="1"/>
    <col min="6656" max="6656" width="19.7109375" style="1" customWidth="1"/>
    <col min="6657" max="6665" width="14.42578125" style="1" customWidth="1"/>
    <col min="6666" max="6871" width="9.140625" style="1"/>
    <col min="6872" max="6872" width="40" style="1" customWidth="1"/>
    <col min="6873" max="6911" width="14.42578125" style="1" customWidth="1"/>
    <col min="6912" max="6912" width="19.7109375" style="1" customWidth="1"/>
    <col min="6913" max="6921" width="14.42578125" style="1" customWidth="1"/>
    <col min="6922" max="7127" width="9.140625" style="1"/>
    <col min="7128" max="7128" width="40" style="1" customWidth="1"/>
    <col min="7129" max="7167" width="14.42578125" style="1" customWidth="1"/>
    <col min="7168" max="7168" width="19.7109375" style="1" customWidth="1"/>
    <col min="7169" max="7177" width="14.42578125" style="1" customWidth="1"/>
    <col min="7178" max="7383" width="9.140625" style="1"/>
    <col min="7384" max="7384" width="40" style="1" customWidth="1"/>
    <col min="7385" max="7423" width="14.42578125" style="1" customWidth="1"/>
    <col min="7424" max="7424" width="19.7109375" style="1" customWidth="1"/>
    <col min="7425" max="7433" width="14.42578125" style="1" customWidth="1"/>
    <col min="7434" max="7639" width="9.140625" style="1"/>
    <col min="7640" max="7640" width="40" style="1" customWidth="1"/>
    <col min="7641" max="7679" width="14.42578125" style="1" customWidth="1"/>
    <col min="7680" max="7680" width="19.7109375" style="1" customWidth="1"/>
    <col min="7681" max="7689" width="14.42578125" style="1" customWidth="1"/>
    <col min="7690" max="7895" width="9.140625" style="1"/>
    <col min="7896" max="7896" width="40" style="1" customWidth="1"/>
    <col min="7897" max="7935" width="14.42578125" style="1" customWidth="1"/>
    <col min="7936" max="7936" width="19.7109375" style="1" customWidth="1"/>
    <col min="7937" max="7945" width="14.42578125" style="1" customWidth="1"/>
    <col min="7946" max="8151" width="9.140625" style="1"/>
    <col min="8152" max="8152" width="40" style="1" customWidth="1"/>
    <col min="8153" max="8191" width="14.42578125" style="1" customWidth="1"/>
    <col min="8192" max="8192" width="19.7109375" style="1" customWidth="1"/>
    <col min="8193" max="8201" width="14.42578125" style="1" customWidth="1"/>
    <col min="8202" max="8407" width="9.140625" style="1"/>
    <col min="8408" max="8408" width="40" style="1" customWidth="1"/>
    <col min="8409" max="8447" width="14.42578125" style="1" customWidth="1"/>
    <col min="8448" max="8448" width="19.7109375" style="1" customWidth="1"/>
    <col min="8449" max="8457" width="14.42578125" style="1" customWidth="1"/>
    <col min="8458" max="8663" width="9.140625" style="1"/>
    <col min="8664" max="8664" width="40" style="1" customWidth="1"/>
    <col min="8665" max="8703" width="14.42578125" style="1" customWidth="1"/>
    <col min="8704" max="8704" width="19.7109375" style="1" customWidth="1"/>
    <col min="8705" max="8713" width="14.42578125" style="1" customWidth="1"/>
    <col min="8714" max="8919" width="9.140625" style="1"/>
    <col min="8920" max="8920" width="40" style="1" customWidth="1"/>
    <col min="8921" max="8959" width="14.42578125" style="1" customWidth="1"/>
    <col min="8960" max="8960" width="19.7109375" style="1" customWidth="1"/>
    <col min="8961" max="8969" width="14.42578125" style="1" customWidth="1"/>
    <col min="8970" max="9175" width="9.140625" style="1"/>
    <col min="9176" max="9176" width="40" style="1" customWidth="1"/>
    <col min="9177" max="9215" width="14.42578125" style="1" customWidth="1"/>
    <col min="9216" max="9216" width="19.7109375" style="1" customWidth="1"/>
    <col min="9217" max="9225" width="14.42578125" style="1" customWidth="1"/>
    <col min="9226" max="9431" width="9.140625" style="1"/>
    <col min="9432" max="9432" width="40" style="1" customWidth="1"/>
    <col min="9433" max="9471" width="14.42578125" style="1" customWidth="1"/>
    <col min="9472" max="9472" width="19.7109375" style="1" customWidth="1"/>
    <col min="9473" max="9481" width="14.42578125" style="1" customWidth="1"/>
    <col min="9482" max="9687" width="9.140625" style="1"/>
    <col min="9688" max="9688" width="40" style="1" customWidth="1"/>
    <col min="9689" max="9727" width="14.42578125" style="1" customWidth="1"/>
    <col min="9728" max="9728" width="19.7109375" style="1" customWidth="1"/>
    <col min="9729" max="9737" width="14.42578125" style="1" customWidth="1"/>
    <col min="9738" max="9943" width="9.140625" style="1"/>
    <col min="9944" max="9944" width="40" style="1" customWidth="1"/>
    <col min="9945" max="9983" width="14.42578125" style="1" customWidth="1"/>
    <col min="9984" max="9984" width="19.7109375" style="1" customWidth="1"/>
    <col min="9985" max="9993" width="14.42578125" style="1" customWidth="1"/>
    <col min="9994" max="10199" width="9.140625" style="1"/>
    <col min="10200" max="10200" width="40" style="1" customWidth="1"/>
    <col min="10201" max="10239" width="14.42578125" style="1" customWidth="1"/>
    <col min="10240" max="10240" width="19.7109375" style="1" customWidth="1"/>
    <col min="10241" max="10249" width="14.42578125" style="1" customWidth="1"/>
    <col min="10250" max="10455" width="9.140625" style="1"/>
    <col min="10456" max="10456" width="40" style="1" customWidth="1"/>
    <col min="10457" max="10495" width="14.42578125" style="1" customWidth="1"/>
    <col min="10496" max="10496" width="19.7109375" style="1" customWidth="1"/>
    <col min="10497" max="10505" width="14.42578125" style="1" customWidth="1"/>
    <col min="10506" max="10711" width="9.140625" style="1"/>
    <col min="10712" max="10712" width="40" style="1" customWidth="1"/>
    <col min="10713" max="10751" width="14.42578125" style="1" customWidth="1"/>
    <col min="10752" max="10752" width="19.7109375" style="1" customWidth="1"/>
    <col min="10753" max="10761" width="14.42578125" style="1" customWidth="1"/>
    <col min="10762" max="10967" width="9.140625" style="1"/>
    <col min="10968" max="10968" width="40" style="1" customWidth="1"/>
    <col min="10969" max="11007" width="14.42578125" style="1" customWidth="1"/>
    <col min="11008" max="11008" width="19.7109375" style="1" customWidth="1"/>
    <col min="11009" max="11017" width="14.42578125" style="1" customWidth="1"/>
    <col min="11018" max="11223" width="9.140625" style="1"/>
    <col min="11224" max="11224" width="40" style="1" customWidth="1"/>
    <col min="11225" max="11263" width="14.42578125" style="1" customWidth="1"/>
    <col min="11264" max="11264" width="19.7109375" style="1" customWidth="1"/>
    <col min="11265" max="11273" width="14.42578125" style="1" customWidth="1"/>
    <col min="11274" max="11479" width="9.140625" style="1"/>
    <col min="11480" max="11480" width="40" style="1" customWidth="1"/>
    <col min="11481" max="11519" width="14.42578125" style="1" customWidth="1"/>
    <col min="11520" max="11520" width="19.7109375" style="1" customWidth="1"/>
    <col min="11521" max="11529" width="14.42578125" style="1" customWidth="1"/>
    <col min="11530" max="11735" width="9.140625" style="1"/>
    <col min="11736" max="11736" width="40" style="1" customWidth="1"/>
    <col min="11737" max="11775" width="14.42578125" style="1" customWidth="1"/>
    <col min="11776" max="11776" width="19.7109375" style="1" customWidth="1"/>
    <col min="11777" max="11785" width="14.42578125" style="1" customWidth="1"/>
    <col min="11786" max="11991" width="9.140625" style="1"/>
    <col min="11992" max="11992" width="40" style="1" customWidth="1"/>
    <col min="11993" max="12031" width="14.42578125" style="1" customWidth="1"/>
    <col min="12032" max="12032" width="19.7109375" style="1" customWidth="1"/>
    <col min="12033" max="12041" width="14.42578125" style="1" customWidth="1"/>
    <col min="12042" max="12247" width="9.140625" style="1"/>
    <col min="12248" max="12248" width="40" style="1" customWidth="1"/>
    <col min="12249" max="12287" width="14.42578125" style="1" customWidth="1"/>
    <col min="12288" max="12288" width="19.7109375" style="1" customWidth="1"/>
    <col min="12289" max="12297" width="14.42578125" style="1" customWidth="1"/>
    <col min="12298" max="12503" width="9.140625" style="1"/>
    <col min="12504" max="12504" width="40" style="1" customWidth="1"/>
    <col min="12505" max="12543" width="14.42578125" style="1" customWidth="1"/>
    <col min="12544" max="12544" width="19.7109375" style="1" customWidth="1"/>
    <col min="12545" max="12553" width="14.42578125" style="1" customWidth="1"/>
    <col min="12554" max="12759" width="9.140625" style="1"/>
    <col min="12760" max="12760" width="40" style="1" customWidth="1"/>
    <col min="12761" max="12799" width="14.42578125" style="1" customWidth="1"/>
    <col min="12800" max="12800" width="19.7109375" style="1" customWidth="1"/>
    <col min="12801" max="12809" width="14.42578125" style="1" customWidth="1"/>
    <col min="12810" max="13015" width="9.140625" style="1"/>
    <col min="13016" max="13016" width="40" style="1" customWidth="1"/>
    <col min="13017" max="13055" width="14.42578125" style="1" customWidth="1"/>
    <col min="13056" max="13056" width="19.7109375" style="1" customWidth="1"/>
    <col min="13057" max="13065" width="14.42578125" style="1" customWidth="1"/>
    <col min="13066" max="13271" width="9.140625" style="1"/>
    <col min="13272" max="13272" width="40" style="1" customWidth="1"/>
    <col min="13273" max="13311" width="14.42578125" style="1" customWidth="1"/>
    <col min="13312" max="13312" width="19.7109375" style="1" customWidth="1"/>
    <col min="13313" max="13321" width="14.42578125" style="1" customWidth="1"/>
    <col min="13322" max="13527" width="9.140625" style="1"/>
    <col min="13528" max="13528" width="40" style="1" customWidth="1"/>
    <col min="13529" max="13567" width="14.42578125" style="1" customWidth="1"/>
    <col min="13568" max="13568" width="19.7109375" style="1" customWidth="1"/>
    <col min="13569" max="13577" width="14.42578125" style="1" customWidth="1"/>
    <col min="13578" max="13783" width="9.140625" style="1"/>
    <col min="13784" max="13784" width="40" style="1" customWidth="1"/>
    <col min="13785" max="13823" width="14.42578125" style="1" customWidth="1"/>
    <col min="13824" max="13824" width="19.7109375" style="1" customWidth="1"/>
    <col min="13825" max="13833" width="14.42578125" style="1" customWidth="1"/>
    <col min="13834" max="14039" width="9.140625" style="1"/>
    <col min="14040" max="14040" width="40" style="1" customWidth="1"/>
    <col min="14041" max="14079" width="14.42578125" style="1" customWidth="1"/>
    <col min="14080" max="14080" width="19.7109375" style="1" customWidth="1"/>
    <col min="14081" max="14089" width="14.42578125" style="1" customWidth="1"/>
    <col min="14090" max="14295" width="9.140625" style="1"/>
    <col min="14296" max="14296" width="40" style="1" customWidth="1"/>
    <col min="14297" max="14335" width="14.42578125" style="1" customWidth="1"/>
    <col min="14336" max="14336" width="19.7109375" style="1" customWidth="1"/>
    <col min="14337" max="14345" width="14.42578125" style="1" customWidth="1"/>
    <col min="14346" max="14551" width="9.140625" style="1"/>
    <col min="14552" max="14552" width="40" style="1" customWidth="1"/>
    <col min="14553" max="14591" width="14.42578125" style="1" customWidth="1"/>
    <col min="14592" max="14592" width="19.7109375" style="1" customWidth="1"/>
    <col min="14593" max="14601" width="14.42578125" style="1" customWidth="1"/>
    <col min="14602" max="14807" width="9.140625" style="1"/>
    <col min="14808" max="14808" width="40" style="1" customWidth="1"/>
    <col min="14809" max="14847" width="14.42578125" style="1" customWidth="1"/>
    <col min="14848" max="14848" width="19.7109375" style="1" customWidth="1"/>
    <col min="14849" max="14857" width="14.42578125" style="1" customWidth="1"/>
    <col min="14858" max="15063" width="9.140625" style="1"/>
    <col min="15064" max="15064" width="40" style="1" customWidth="1"/>
    <col min="15065" max="15103" width="14.42578125" style="1" customWidth="1"/>
    <col min="15104" max="15104" width="19.7109375" style="1" customWidth="1"/>
    <col min="15105" max="15113" width="14.42578125" style="1" customWidth="1"/>
    <col min="15114" max="15319" width="9.140625" style="1"/>
    <col min="15320" max="15320" width="40" style="1" customWidth="1"/>
    <col min="15321" max="15359" width="14.42578125" style="1" customWidth="1"/>
    <col min="15360" max="15360" width="19.7109375" style="1" customWidth="1"/>
    <col min="15361" max="15369" width="14.42578125" style="1" customWidth="1"/>
    <col min="15370" max="15575" width="9.140625" style="1"/>
    <col min="15576" max="15576" width="40" style="1" customWidth="1"/>
    <col min="15577" max="15615" width="14.42578125" style="1" customWidth="1"/>
    <col min="15616" max="15616" width="19.7109375" style="1" customWidth="1"/>
    <col min="15617" max="15625" width="14.42578125" style="1" customWidth="1"/>
    <col min="15626" max="15831" width="9.140625" style="1"/>
    <col min="15832" max="15832" width="40" style="1" customWidth="1"/>
    <col min="15833" max="15871" width="14.42578125" style="1" customWidth="1"/>
    <col min="15872" max="15872" width="19.7109375" style="1" customWidth="1"/>
    <col min="15873" max="15881" width="14.42578125" style="1" customWidth="1"/>
    <col min="15882" max="16087" width="9.140625" style="1"/>
    <col min="16088" max="16088" width="40" style="1" customWidth="1"/>
    <col min="16089" max="16127" width="14.42578125" style="1" customWidth="1"/>
    <col min="16128" max="16128" width="19.7109375" style="1" customWidth="1"/>
    <col min="16129" max="16137" width="14.42578125" style="1" customWidth="1"/>
    <col min="16138" max="16384" width="9.140625" style="1"/>
  </cols>
  <sheetData>
    <row r="1" spans="1:25" ht="15.75">
      <c r="K1" s="43" t="s">
        <v>120</v>
      </c>
      <c r="L1" s="43"/>
    </row>
    <row r="2" spans="1:25" ht="9" customHeight="1"/>
    <row r="3" spans="1:25" s="36" customFormat="1" ht="37.5" customHeight="1">
      <c r="C3" s="38" t="s">
        <v>97</v>
      </c>
      <c r="D3" s="38"/>
      <c r="E3" s="38"/>
      <c r="F3" s="38"/>
      <c r="G3" s="38"/>
      <c r="H3" s="38"/>
      <c r="I3" s="38"/>
      <c r="J3" s="38"/>
      <c r="K3" s="38"/>
      <c r="L3" s="37"/>
      <c r="M3" s="37"/>
    </row>
    <row r="4" spans="1:25" s="35" customFormat="1" ht="15" customHeight="1">
      <c r="A4" s="47" t="s">
        <v>108</v>
      </c>
      <c r="B4" s="45" t="s">
        <v>0</v>
      </c>
      <c r="C4" s="45" t="s">
        <v>99</v>
      </c>
      <c r="D4" s="50" t="s">
        <v>98</v>
      </c>
      <c r="E4" s="45" t="s">
        <v>101</v>
      </c>
      <c r="F4" s="45" t="s">
        <v>1</v>
      </c>
      <c r="G4" s="45" t="s">
        <v>100</v>
      </c>
      <c r="H4" s="45" t="s">
        <v>102</v>
      </c>
      <c r="I4" s="45" t="s">
        <v>103</v>
      </c>
      <c r="J4" s="41" t="s">
        <v>104</v>
      </c>
      <c r="K4" s="42"/>
      <c r="L4" s="45" t="s">
        <v>102</v>
      </c>
      <c r="M4" s="45" t="s">
        <v>106</v>
      </c>
      <c r="N4" s="41" t="s">
        <v>104</v>
      </c>
      <c r="O4" s="42"/>
      <c r="P4" s="45" t="s">
        <v>102</v>
      </c>
      <c r="Q4" s="45" t="s">
        <v>107</v>
      </c>
      <c r="R4" s="41" t="s">
        <v>104</v>
      </c>
      <c r="S4" s="42"/>
    </row>
    <row r="5" spans="1:25" s="35" customFormat="1" ht="33.75" customHeight="1">
      <c r="A5" s="48"/>
      <c r="B5" s="46"/>
      <c r="C5" s="46"/>
      <c r="D5" s="51"/>
      <c r="E5" s="46"/>
      <c r="F5" s="46"/>
      <c r="G5" s="46"/>
      <c r="H5" s="46"/>
      <c r="I5" s="46"/>
      <c r="J5" s="39" t="s">
        <v>119</v>
      </c>
      <c r="K5" s="39" t="s">
        <v>105</v>
      </c>
      <c r="L5" s="46"/>
      <c r="M5" s="46"/>
      <c r="N5" s="39" t="s">
        <v>105</v>
      </c>
      <c r="O5" s="39" t="s">
        <v>119</v>
      </c>
      <c r="P5" s="46"/>
      <c r="Q5" s="46"/>
      <c r="R5" s="39" t="s">
        <v>105</v>
      </c>
      <c r="S5" s="39" t="s">
        <v>119</v>
      </c>
    </row>
    <row r="6" spans="1:25" ht="240.75" customHeight="1">
      <c r="A6" s="49"/>
      <c r="B6" s="39"/>
      <c r="C6" s="39"/>
      <c r="D6" s="52"/>
      <c r="E6" s="39"/>
      <c r="F6" s="39"/>
      <c r="G6" s="39"/>
      <c r="H6" s="39"/>
      <c r="I6" s="39"/>
      <c r="J6" s="40"/>
      <c r="K6" s="40"/>
      <c r="L6" s="39"/>
      <c r="M6" s="39"/>
      <c r="N6" s="40"/>
      <c r="O6" s="40"/>
      <c r="P6" s="39"/>
      <c r="Q6" s="39"/>
      <c r="R6" s="40"/>
      <c r="S6" s="40"/>
      <c r="Y6" s="29"/>
    </row>
    <row r="7" spans="1:25" ht="16.5" customHeight="1">
      <c r="A7" s="34">
        <v>1</v>
      </c>
      <c r="B7" s="27">
        <v>2</v>
      </c>
      <c r="C7" s="27">
        <v>3</v>
      </c>
      <c r="D7" s="32">
        <v>4</v>
      </c>
      <c r="E7" s="27">
        <v>5</v>
      </c>
      <c r="F7" s="27">
        <v>6</v>
      </c>
      <c r="G7" s="27" t="s">
        <v>109</v>
      </c>
      <c r="H7" s="27">
        <v>8</v>
      </c>
      <c r="I7" s="33" t="s">
        <v>110</v>
      </c>
      <c r="J7" s="27" t="s">
        <v>115</v>
      </c>
      <c r="K7" s="27" t="s">
        <v>116</v>
      </c>
      <c r="L7" s="27">
        <v>12</v>
      </c>
      <c r="M7" s="27" t="s">
        <v>111</v>
      </c>
      <c r="N7" s="27" t="s">
        <v>117</v>
      </c>
      <c r="O7" s="27" t="s">
        <v>112</v>
      </c>
      <c r="P7" s="27">
        <v>16</v>
      </c>
      <c r="Q7" s="27" t="s">
        <v>113</v>
      </c>
      <c r="R7" s="27" t="s">
        <v>118</v>
      </c>
      <c r="S7" s="27" t="s">
        <v>114</v>
      </c>
      <c r="Y7" s="29"/>
    </row>
    <row r="8" spans="1:25">
      <c r="A8" s="31"/>
      <c r="B8" s="2" t="s">
        <v>3</v>
      </c>
      <c r="C8" s="3" t="s">
        <v>57</v>
      </c>
      <c r="D8" s="3" t="s">
        <v>47</v>
      </c>
      <c r="E8" s="3" t="s">
        <v>60</v>
      </c>
      <c r="F8" s="4">
        <v>1.018</v>
      </c>
      <c r="G8" s="11">
        <f>ROUND(C8*D8*E8*F8,0)</f>
        <v>2633770</v>
      </c>
      <c r="H8" s="30">
        <v>1</v>
      </c>
      <c r="I8" s="11">
        <f>ROUND(G8*H8,0)</f>
        <v>2633770</v>
      </c>
      <c r="J8" s="20">
        <f>ROUND(G8*5/100,0)</f>
        <v>131689</v>
      </c>
      <c r="K8" s="20">
        <f>G8-J8</f>
        <v>2502081</v>
      </c>
      <c r="L8" s="30">
        <v>1</v>
      </c>
      <c r="M8" s="20">
        <f>ROUND(G8*L8,0)</f>
        <v>2633770</v>
      </c>
      <c r="N8" s="22">
        <f>M8-O8</f>
        <v>2502081</v>
      </c>
      <c r="O8" s="22">
        <f>ROUND(M8*5/100,)</f>
        <v>131689</v>
      </c>
      <c r="P8" s="30">
        <v>1</v>
      </c>
      <c r="Q8" s="22">
        <f>ROUND(G8*P8,0)</f>
        <v>2633770</v>
      </c>
      <c r="R8" s="22">
        <f>Q8-S8</f>
        <v>2502081</v>
      </c>
      <c r="S8" s="22">
        <f>ROUND(Q8*5/100,0)</f>
        <v>131689</v>
      </c>
      <c r="T8" s="28"/>
      <c r="U8" s="28"/>
    </row>
    <row r="9" spans="1:25">
      <c r="A9" s="31"/>
      <c r="B9" s="2" t="s">
        <v>4</v>
      </c>
      <c r="C9" s="3" t="s">
        <v>55</v>
      </c>
      <c r="D9" s="3" t="s">
        <v>47</v>
      </c>
      <c r="E9" s="3" t="s">
        <v>60</v>
      </c>
      <c r="F9" s="4">
        <v>1.018</v>
      </c>
      <c r="G9" s="11">
        <f t="shared" ref="G9:G35" si="0">ROUND(C9*D9*E9*F9,0)</f>
        <v>2311267</v>
      </c>
      <c r="H9" s="30">
        <v>1</v>
      </c>
      <c r="I9" s="11">
        <f t="shared" ref="I9:I35" si="1">ROUND(G9*H9,0)</f>
        <v>2311267</v>
      </c>
      <c r="J9" s="20">
        <f t="shared" ref="J9:J35" si="2">ROUND(G9*5/100,0)</f>
        <v>115563</v>
      </c>
      <c r="K9" s="20">
        <f t="shared" ref="K9:K35" si="3">G9-J9</f>
        <v>2195704</v>
      </c>
      <c r="L9" s="30">
        <v>1</v>
      </c>
      <c r="M9" s="20">
        <f t="shared" ref="M9:M35" si="4">ROUND(G9*L9,0)</f>
        <v>2311267</v>
      </c>
      <c r="N9" s="22">
        <f t="shared" ref="N9:N35" si="5">M9-O9</f>
        <v>2195704</v>
      </c>
      <c r="O9" s="22">
        <f t="shared" ref="O9:O35" si="6">ROUND(M9*5/100,)</f>
        <v>115563</v>
      </c>
      <c r="P9" s="30">
        <v>1</v>
      </c>
      <c r="Q9" s="22">
        <f t="shared" ref="Q9:Q35" si="7">ROUND(G9*P9,0)</f>
        <v>2311267</v>
      </c>
      <c r="R9" s="22">
        <f t="shared" ref="R9:R35" si="8">Q9-S9</f>
        <v>2195704</v>
      </c>
      <c r="S9" s="22">
        <f t="shared" ref="S9:S35" si="9">ROUND(Q9*5/100,0)</f>
        <v>115563</v>
      </c>
      <c r="T9" s="28"/>
      <c r="U9" s="28"/>
    </row>
    <row r="10" spans="1:25">
      <c r="A10" s="31"/>
      <c r="B10" s="2" t="s">
        <v>5</v>
      </c>
      <c r="C10" s="3" t="s">
        <v>72</v>
      </c>
      <c r="D10" s="3" t="s">
        <v>47</v>
      </c>
      <c r="E10" s="3" t="s">
        <v>60</v>
      </c>
      <c r="F10" s="4">
        <v>1.018</v>
      </c>
      <c r="G10" s="11">
        <f t="shared" si="0"/>
        <v>2230642</v>
      </c>
      <c r="H10" s="30">
        <v>1</v>
      </c>
      <c r="I10" s="11">
        <f t="shared" si="1"/>
        <v>2230642</v>
      </c>
      <c r="J10" s="20">
        <f t="shared" si="2"/>
        <v>111532</v>
      </c>
      <c r="K10" s="20">
        <f t="shared" si="3"/>
        <v>2119110</v>
      </c>
      <c r="L10" s="30">
        <v>1</v>
      </c>
      <c r="M10" s="20">
        <f t="shared" si="4"/>
        <v>2230642</v>
      </c>
      <c r="N10" s="22">
        <f t="shared" si="5"/>
        <v>2119110</v>
      </c>
      <c r="O10" s="22">
        <f t="shared" si="6"/>
        <v>111532</v>
      </c>
      <c r="P10" s="30">
        <v>1</v>
      </c>
      <c r="Q10" s="22">
        <f t="shared" si="7"/>
        <v>2230642</v>
      </c>
      <c r="R10" s="22">
        <f t="shared" si="8"/>
        <v>2119110</v>
      </c>
      <c r="S10" s="22">
        <f t="shared" si="9"/>
        <v>111532</v>
      </c>
      <c r="T10" s="28"/>
      <c r="U10" s="28"/>
    </row>
    <row r="11" spans="1:25">
      <c r="A11" s="31"/>
      <c r="B11" s="2" t="s">
        <v>77</v>
      </c>
      <c r="C11" s="3" t="s">
        <v>91</v>
      </c>
      <c r="D11" s="3" t="s">
        <v>47</v>
      </c>
      <c r="E11" s="3" t="s">
        <v>60</v>
      </c>
      <c r="F11" s="4">
        <v>1.018</v>
      </c>
      <c r="G11" s="11">
        <f t="shared" si="0"/>
        <v>2418768</v>
      </c>
      <c r="H11" s="30">
        <v>1</v>
      </c>
      <c r="I11" s="11">
        <f t="shared" si="1"/>
        <v>2418768</v>
      </c>
      <c r="J11" s="20">
        <f t="shared" si="2"/>
        <v>120938</v>
      </c>
      <c r="K11" s="20">
        <f t="shared" si="3"/>
        <v>2297830</v>
      </c>
      <c r="L11" s="30">
        <v>1</v>
      </c>
      <c r="M11" s="20">
        <f t="shared" si="4"/>
        <v>2418768</v>
      </c>
      <c r="N11" s="22">
        <f t="shared" si="5"/>
        <v>2297830</v>
      </c>
      <c r="O11" s="22">
        <f t="shared" si="6"/>
        <v>120938</v>
      </c>
      <c r="P11" s="30">
        <v>1</v>
      </c>
      <c r="Q11" s="22">
        <f t="shared" si="7"/>
        <v>2418768</v>
      </c>
      <c r="R11" s="22">
        <f t="shared" si="8"/>
        <v>2297830</v>
      </c>
      <c r="S11" s="22">
        <f t="shared" si="9"/>
        <v>120938</v>
      </c>
      <c r="T11" s="28"/>
      <c r="U11" s="28"/>
    </row>
    <row r="12" spans="1:25">
      <c r="A12" s="31"/>
      <c r="B12" s="2" t="s">
        <v>6</v>
      </c>
      <c r="C12" s="3" t="s">
        <v>51</v>
      </c>
      <c r="D12" s="3" t="s">
        <v>47</v>
      </c>
      <c r="E12" s="3" t="s">
        <v>60</v>
      </c>
      <c r="F12" s="4">
        <v>1.018</v>
      </c>
      <c r="G12" s="11">
        <f t="shared" si="0"/>
        <v>1128758</v>
      </c>
      <c r="H12" s="30">
        <v>1</v>
      </c>
      <c r="I12" s="11">
        <f t="shared" si="1"/>
        <v>1128758</v>
      </c>
      <c r="J12" s="20">
        <f t="shared" si="2"/>
        <v>56438</v>
      </c>
      <c r="K12" s="20">
        <f t="shared" si="3"/>
        <v>1072320</v>
      </c>
      <c r="L12" s="30">
        <v>1</v>
      </c>
      <c r="M12" s="20">
        <f t="shared" si="4"/>
        <v>1128758</v>
      </c>
      <c r="N12" s="22">
        <f t="shared" si="5"/>
        <v>1072320</v>
      </c>
      <c r="O12" s="22">
        <f t="shared" si="6"/>
        <v>56438</v>
      </c>
      <c r="P12" s="30">
        <v>1</v>
      </c>
      <c r="Q12" s="22">
        <f t="shared" si="7"/>
        <v>1128758</v>
      </c>
      <c r="R12" s="22">
        <f t="shared" si="8"/>
        <v>1072320</v>
      </c>
      <c r="S12" s="22">
        <f t="shared" si="9"/>
        <v>56438</v>
      </c>
      <c r="T12" s="28"/>
      <c r="U12" s="28"/>
    </row>
    <row r="13" spans="1:25">
      <c r="A13" s="31"/>
      <c r="B13" s="2" t="s">
        <v>7</v>
      </c>
      <c r="C13" s="3" t="s">
        <v>76</v>
      </c>
      <c r="D13" s="3" t="s">
        <v>47</v>
      </c>
      <c r="E13" s="3" t="s">
        <v>60</v>
      </c>
      <c r="F13" s="4">
        <v>1.018</v>
      </c>
      <c r="G13" s="11">
        <f t="shared" si="0"/>
        <v>1854389</v>
      </c>
      <c r="H13" s="30">
        <v>1</v>
      </c>
      <c r="I13" s="11">
        <f t="shared" si="1"/>
        <v>1854389</v>
      </c>
      <c r="J13" s="20">
        <f t="shared" si="2"/>
        <v>92719</v>
      </c>
      <c r="K13" s="20">
        <f t="shared" si="3"/>
        <v>1761670</v>
      </c>
      <c r="L13" s="30">
        <v>1</v>
      </c>
      <c r="M13" s="20">
        <f t="shared" si="4"/>
        <v>1854389</v>
      </c>
      <c r="N13" s="22">
        <f t="shared" si="5"/>
        <v>1761670</v>
      </c>
      <c r="O13" s="22">
        <f t="shared" si="6"/>
        <v>92719</v>
      </c>
      <c r="P13" s="30">
        <v>1</v>
      </c>
      <c r="Q13" s="22">
        <f t="shared" si="7"/>
        <v>1854389</v>
      </c>
      <c r="R13" s="22">
        <f t="shared" si="8"/>
        <v>1761670</v>
      </c>
      <c r="S13" s="22">
        <f t="shared" si="9"/>
        <v>92719</v>
      </c>
      <c r="T13" s="28"/>
      <c r="U13" s="28"/>
    </row>
    <row r="14" spans="1:25">
      <c r="A14" s="31"/>
      <c r="B14" s="2" t="s">
        <v>78</v>
      </c>
      <c r="C14" s="3" t="s">
        <v>59</v>
      </c>
      <c r="D14" s="3" t="s">
        <v>47</v>
      </c>
      <c r="E14" s="3" t="s">
        <v>60</v>
      </c>
      <c r="F14" s="4">
        <v>1.018</v>
      </c>
      <c r="G14" s="11">
        <f t="shared" si="0"/>
        <v>2821896</v>
      </c>
      <c r="H14" s="30">
        <v>1</v>
      </c>
      <c r="I14" s="11">
        <f t="shared" si="1"/>
        <v>2821896</v>
      </c>
      <c r="J14" s="20">
        <f t="shared" si="2"/>
        <v>141095</v>
      </c>
      <c r="K14" s="20">
        <f t="shared" si="3"/>
        <v>2680801</v>
      </c>
      <c r="L14" s="30">
        <v>1</v>
      </c>
      <c r="M14" s="20">
        <f t="shared" si="4"/>
        <v>2821896</v>
      </c>
      <c r="N14" s="22">
        <f t="shared" si="5"/>
        <v>2680801</v>
      </c>
      <c r="O14" s="22">
        <f t="shared" si="6"/>
        <v>141095</v>
      </c>
      <c r="P14" s="30">
        <v>1</v>
      </c>
      <c r="Q14" s="22">
        <f t="shared" si="7"/>
        <v>2821896</v>
      </c>
      <c r="R14" s="22">
        <f t="shared" si="8"/>
        <v>2680801</v>
      </c>
      <c r="S14" s="22">
        <f t="shared" si="9"/>
        <v>141095</v>
      </c>
      <c r="T14" s="28"/>
      <c r="U14" s="28"/>
    </row>
    <row r="15" spans="1:25">
      <c r="A15" s="31"/>
      <c r="B15" s="2" t="s">
        <v>79</v>
      </c>
      <c r="C15" s="3" t="s">
        <v>55</v>
      </c>
      <c r="D15" s="3" t="s">
        <v>47</v>
      </c>
      <c r="E15" s="3" t="s">
        <v>60</v>
      </c>
      <c r="F15" s="4">
        <v>1.018</v>
      </c>
      <c r="G15" s="11">
        <f t="shared" si="0"/>
        <v>2311267</v>
      </c>
      <c r="H15" s="30">
        <v>1</v>
      </c>
      <c r="I15" s="11">
        <f t="shared" si="1"/>
        <v>2311267</v>
      </c>
      <c r="J15" s="20">
        <f t="shared" si="2"/>
        <v>115563</v>
      </c>
      <c r="K15" s="20">
        <f t="shared" si="3"/>
        <v>2195704</v>
      </c>
      <c r="L15" s="30">
        <v>1</v>
      </c>
      <c r="M15" s="20">
        <f t="shared" si="4"/>
        <v>2311267</v>
      </c>
      <c r="N15" s="22">
        <f t="shared" si="5"/>
        <v>2195704</v>
      </c>
      <c r="O15" s="22">
        <f t="shared" si="6"/>
        <v>115563</v>
      </c>
      <c r="P15" s="30">
        <v>1</v>
      </c>
      <c r="Q15" s="22">
        <f t="shared" si="7"/>
        <v>2311267</v>
      </c>
      <c r="R15" s="22">
        <f t="shared" si="8"/>
        <v>2195704</v>
      </c>
      <c r="S15" s="22">
        <f t="shared" si="9"/>
        <v>115563</v>
      </c>
      <c r="T15" s="28"/>
      <c r="U15" s="28"/>
    </row>
    <row r="16" spans="1:25">
      <c r="A16" s="31"/>
      <c r="B16" s="2" t="s">
        <v>8</v>
      </c>
      <c r="C16" s="3" t="s">
        <v>56</v>
      </c>
      <c r="D16" s="3" t="s">
        <v>47</v>
      </c>
      <c r="E16" s="3" t="s">
        <v>60</v>
      </c>
      <c r="F16" s="4">
        <v>1.018</v>
      </c>
      <c r="G16" s="11">
        <f t="shared" si="0"/>
        <v>1961890</v>
      </c>
      <c r="H16" s="30">
        <v>1</v>
      </c>
      <c r="I16" s="11">
        <f t="shared" si="1"/>
        <v>1961890</v>
      </c>
      <c r="J16" s="20">
        <f t="shared" si="2"/>
        <v>98095</v>
      </c>
      <c r="K16" s="20">
        <f t="shared" si="3"/>
        <v>1863795</v>
      </c>
      <c r="L16" s="30">
        <v>1</v>
      </c>
      <c r="M16" s="20">
        <f t="shared" si="4"/>
        <v>1961890</v>
      </c>
      <c r="N16" s="22">
        <f t="shared" si="5"/>
        <v>1863795</v>
      </c>
      <c r="O16" s="22">
        <f t="shared" si="6"/>
        <v>98095</v>
      </c>
      <c r="P16" s="30">
        <v>1</v>
      </c>
      <c r="Q16" s="22">
        <f t="shared" si="7"/>
        <v>1961890</v>
      </c>
      <c r="R16" s="22">
        <f t="shared" si="8"/>
        <v>1863795</v>
      </c>
      <c r="S16" s="22">
        <f t="shared" si="9"/>
        <v>98095</v>
      </c>
      <c r="T16" s="28"/>
      <c r="U16" s="28"/>
    </row>
    <row r="17" spans="1:21">
      <c r="A17" s="31"/>
      <c r="B17" s="2" t="s">
        <v>9</v>
      </c>
      <c r="C17" s="3" t="s">
        <v>64</v>
      </c>
      <c r="D17" s="3" t="s">
        <v>47</v>
      </c>
      <c r="E17" s="3" t="s">
        <v>60</v>
      </c>
      <c r="F17" s="4">
        <v>1.018</v>
      </c>
      <c r="G17" s="11">
        <f t="shared" si="0"/>
        <v>2526269</v>
      </c>
      <c r="H17" s="30">
        <v>1</v>
      </c>
      <c r="I17" s="11">
        <f t="shared" si="1"/>
        <v>2526269</v>
      </c>
      <c r="J17" s="20">
        <f t="shared" si="2"/>
        <v>126313</v>
      </c>
      <c r="K17" s="20">
        <f t="shared" si="3"/>
        <v>2399956</v>
      </c>
      <c r="L17" s="30">
        <v>1</v>
      </c>
      <c r="M17" s="20">
        <f t="shared" si="4"/>
        <v>2526269</v>
      </c>
      <c r="N17" s="22">
        <f t="shared" si="5"/>
        <v>2399956</v>
      </c>
      <c r="O17" s="22">
        <f t="shared" si="6"/>
        <v>126313</v>
      </c>
      <c r="P17" s="30">
        <v>1</v>
      </c>
      <c r="Q17" s="22">
        <f t="shared" si="7"/>
        <v>2526269</v>
      </c>
      <c r="R17" s="22">
        <f t="shared" si="8"/>
        <v>2399956</v>
      </c>
      <c r="S17" s="22">
        <f t="shared" si="9"/>
        <v>126313</v>
      </c>
      <c r="T17" s="28"/>
      <c r="U17" s="28"/>
    </row>
    <row r="18" spans="1:21">
      <c r="A18" s="31"/>
      <c r="B18" s="2" t="s">
        <v>10</v>
      </c>
      <c r="C18" s="3" t="s">
        <v>52</v>
      </c>
      <c r="D18" s="3" t="s">
        <v>47</v>
      </c>
      <c r="E18" s="3" t="s">
        <v>60</v>
      </c>
      <c r="F18" s="4">
        <v>1.018</v>
      </c>
      <c r="G18" s="11">
        <f t="shared" si="0"/>
        <v>2499394</v>
      </c>
      <c r="H18" s="30">
        <v>1</v>
      </c>
      <c r="I18" s="11">
        <f t="shared" si="1"/>
        <v>2499394</v>
      </c>
      <c r="J18" s="20">
        <f t="shared" si="2"/>
        <v>124970</v>
      </c>
      <c r="K18" s="20">
        <f t="shared" si="3"/>
        <v>2374424</v>
      </c>
      <c r="L18" s="30">
        <v>1</v>
      </c>
      <c r="M18" s="20">
        <f t="shared" si="4"/>
        <v>2499394</v>
      </c>
      <c r="N18" s="22">
        <f t="shared" si="5"/>
        <v>2374424</v>
      </c>
      <c r="O18" s="22">
        <f t="shared" si="6"/>
        <v>124970</v>
      </c>
      <c r="P18" s="30">
        <v>1</v>
      </c>
      <c r="Q18" s="22">
        <f t="shared" si="7"/>
        <v>2499394</v>
      </c>
      <c r="R18" s="22">
        <f t="shared" si="8"/>
        <v>2374424</v>
      </c>
      <c r="S18" s="22">
        <f t="shared" si="9"/>
        <v>124970</v>
      </c>
      <c r="T18" s="28"/>
      <c r="U18" s="28"/>
    </row>
    <row r="19" spans="1:21">
      <c r="A19" s="31"/>
      <c r="B19" s="2" t="s">
        <v>11</v>
      </c>
      <c r="C19" s="3" t="s">
        <v>70</v>
      </c>
      <c r="D19" s="3" t="s">
        <v>47</v>
      </c>
      <c r="E19" s="3" t="s">
        <v>60</v>
      </c>
      <c r="F19" s="4">
        <v>1.018</v>
      </c>
      <c r="G19" s="11">
        <f t="shared" si="0"/>
        <v>1101883</v>
      </c>
      <c r="H19" s="30">
        <v>1</v>
      </c>
      <c r="I19" s="11">
        <f t="shared" si="1"/>
        <v>1101883</v>
      </c>
      <c r="J19" s="20">
        <f t="shared" si="2"/>
        <v>55094</v>
      </c>
      <c r="K19" s="20">
        <f t="shared" si="3"/>
        <v>1046789</v>
      </c>
      <c r="L19" s="30">
        <v>1</v>
      </c>
      <c r="M19" s="20">
        <f t="shared" si="4"/>
        <v>1101883</v>
      </c>
      <c r="N19" s="22">
        <f t="shared" si="5"/>
        <v>1046789</v>
      </c>
      <c r="O19" s="22">
        <f t="shared" si="6"/>
        <v>55094</v>
      </c>
      <c r="P19" s="30">
        <v>1</v>
      </c>
      <c r="Q19" s="22">
        <f t="shared" si="7"/>
        <v>1101883</v>
      </c>
      <c r="R19" s="22">
        <f t="shared" si="8"/>
        <v>1046789</v>
      </c>
      <c r="S19" s="22">
        <f t="shared" si="9"/>
        <v>55094</v>
      </c>
      <c r="T19" s="28"/>
      <c r="U19" s="28"/>
    </row>
    <row r="20" spans="1:21">
      <c r="A20" s="31"/>
      <c r="B20" s="2" t="s">
        <v>12</v>
      </c>
      <c r="C20" s="3" t="s">
        <v>92</v>
      </c>
      <c r="D20" s="3" t="s">
        <v>47</v>
      </c>
      <c r="E20" s="3" t="s">
        <v>60</v>
      </c>
      <c r="F20" s="4">
        <v>1.018</v>
      </c>
      <c r="G20" s="11">
        <f t="shared" si="0"/>
        <v>2365018</v>
      </c>
      <c r="H20" s="30">
        <v>1</v>
      </c>
      <c r="I20" s="11">
        <f t="shared" si="1"/>
        <v>2365018</v>
      </c>
      <c r="J20" s="20">
        <f t="shared" si="2"/>
        <v>118251</v>
      </c>
      <c r="K20" s="20">
        <f t="shared" si="3"/>
        <v>2246767</v>
      </c>
      <c r="L20" s="30">
        <v>1</v>
      </c>
      <c r="M20" s="20">
        <f t="shared" si="4"/>
        <v>2365018</v>
      </c>
      <c r="N20" s="22">
        <f t="shared" si="5"/>
        <v>2246767</v>
      </c>
      <c r="O20" s="22">
        <f t="shared" si="6"/>
        <v>118251</v>
      </c>
      <c r="P20" s="30">
        <v>1</v>
      </c>
      <c r="Q20" s="22">
        <f t="shared" si="7"/>
        <v>2365018</v>
      </c>
      <c r="R20" s="22">
        <f t="shared" si="8"/>
        <v>2246767</v>
      </c>
      <c r="S20" s="22">
        <f t="shared" si="9"/>
        <v>118251</v>
      </c>
      <c r="T20" s="28"/>
      <c r="U20" s="28"/>
    </row>
    <row r="21" spans="1:21">
      <c r="A21" s="31"/>
      <c r="B21" s="2" t="s">
        <v>13</v>
      </c>
      <c r="C21" s="3" t="s">
        <v>53</v>
      </c>
      <c r="D21" s="3" t="s">
        <v>47</v>
      </c>
      <c r="E21" s="3" t="s">
        <v>60</v>
      </c>
      <c r="F21" s="4">
        <v>1.018</v>
      </c>
      <c r="G21" s="11">
        <f t="shared" si="0"/>
        <v>2123141</v>
      </c>
      <c r="H21" s="30">
        <v>1</v>
      </c>
      <c r="I21" s="11">
        <f t="shared" si="1"/>
        <v>2123141</v>
      </c>
      <c r="J21" s="20">
        <f t="shared" si="2"/>
        <v>106157</v>
      </c>
      <c r="K21" s="20">
        <f t="shared" si="3"/>
        <v>2016984</v>
      </c>
      <c r="L21" s="30">
        <v>1</v>
      </c>
      <c r="M21" s="20">
        <f t="shared" si="4"/>
        <v>2123141</v>
      </c>
      <c r="N21" s="22">
        <f t="shared" si="5"/>
        <v>2016984</v>
      </c>
      <c r="O21" s="22">
        <f t="shared" si="6"/>
        <v>106157</v>
      </c>
      <c r="P21" s="30">
        <v>1</v>
      </c>
      <c r="Q21" s="22">
        <f t="shared" si="7"/>
        <v>2123141</v>
      </c>
      <c r="R21" s="22">
        <f t="shared" si="8"/>
        <v>2016984</v>
      </c>
      <c r="S21" s="22">
        <f t="shared" si="9"/>
        <v>106157</v>
      </c>
      <c r="T21" s="28"/>
      <c r="U21" s="28"/>
    </row>
    <row r="22" spans="1:21">
      <c r="A22" s="31"/>
      <c r="B22" s="2" t="s">
        <v>14</v>
      </c>
      <c r="C22" s="3" t="s">
        <v>71</v>
      </c>
      <c r="D22" s="3" t="s">
        <v>47</v>
      </c>
      <c r="E22" s="3" t="s">
        <v>60</v>
      </c>
      <c r="F22" s="4">
        <v>1.018</v>
      </c>
      <c r="G22" s="11">
        <f t="shared" si="0"/>
        <v>2875646</v>
      </c>
      <c r="H22" s="30">
        <v>1</v>
      </c>
      <c r="I22" s="11">
        <f t="shared" si="1"/>
        <v>2875646</v>
      </c>
      <c r="J22" s="20">
        <f t="shared" si="2"/>
        <v>143782</v>
      </c>
      <c r="K22" s="20">
        <f t="shared" si="3"/>
        <v>2731864</v>
      </c>
      <c r="L22" s="30">
        <v>1</v>
      </c>
      <c r="M22" s="20">
        <f t="shared" si="4"/>
        <v>2875646</v>
      </c>
      <c r="N22" s="22">
        <f t="shared" si="5"/>
        <v>2731864</v>
      </c>
      <c r="O22" s="22">
        <f t="shared" si="6"/>
        <v>143782</v>
      </c>
      <c r="P22" s="30">
        <v>1</v>
      </c>
      <c r="Q22" s="22">
        <f t="shared" si="7"/>
        <v>2875646</v>
      </c>
      <c r="R22" s="22">
        <f t="shared" si="8"/>
        <v>2731864</v>
      </c>
      <c r="S22" s="22">
        <f t="shared" si="9"/>
        <v>143782</v>
      </c>
      <c r="T22" s="28"/>
      <c r="U22" s="28"/>
    </row>
    <row r="23" spans="1:21">
      <c r="A23" s="31"/>
      <c r="B23" s="2" t="s">
        <v>80</v>
      </c>
      <c r="C23" s="3" t="s">
        <v>93</v>
      </c>
      <c r="D23" s="3" t="s">
        <v>47</v>
      </c>
      <c r="E23" s="3" t="s">
        <v>60</v>
      </c>
      <c r="F23" s="4">
        <v>1.018</v>
      </c>
      <c r="G23" s="11">
        <f t="shared" si="0"/>
        <v>2580019</v>
      </c>
      <c r="H23" s="30">
        <v>1</v>
      </c>
      <c r="I23" s="11">
        <f t="shared" si="1"/>
        <v>2580019</v>
      </c>
      <c r="J23" s="20">
        <f t="shared" si="2"/>
        <v>129001</v>
      </c>
      <c r="K23" s="20">
        <f t="shared" si="3"/>
        <v>2451018</v>
      </c>
      <c r="L23" s="30">
        <v>1</v>
      </c>
      <c r="M23" s="20">
        <f t="shared" si="4"/>
        <v>2580019</v>
      </c>
      <c r="N23" s="22">
        <f t="shared" si="5"/>
        <v>2451018</v>
      </c>
      <c r="O23" s="22">
        <f t="shared" si="6"/>
        <v>129001</v>
      </c>
      <c r="P23" s="30">
        <v>1</v>
      </c>
      <c r="Q23" s="22">
        <f t="shared" si="7"/>
        <v>2580019</v>
      </c>
      <c r="R23" s="22">
        <f t="shared" si="8"/>
        <v>2451018</v>
      </c>
      <c r="S23" s="22">
        <f t="shared" si="9"/>
        <v>129001</v>
      </c>
      <c r="T23" s="28"/>
      <c r="U23" s="28"/>
    </row>
    <row r="24" spans="1:21">
      <c r="A24" s="31"/>
      <c r="B24" s="2" t="s">
        <v>15</v>
      </c>
      <c r="C24" s="3" t="s">
        <v>54</v>
      </c>
      <c r="D24" s="3" t="s">
        <v>47</v>
      </c>
      <c r="E24" s="3" t="s">
        <v>60</v>
      </c>
      <c r="F24" s="4">
        <v>1.018</v>
      </c>
      <c r="G24" s="11">
        <f t="shared" si="0"/>
        <v>1478136</v>
      </c>
      <c r="H24" s="30">
        <v>1</v>
      </c>
      <c r="I24" s="11">
        <f t="shared" si="1"/>
        <v>1478136</v>
      </c>
      <c r="J24" s="20">
        <f t="shared" si="2"/>
        <v>73907</v>
      </c>
      <c r="K24" s="20">
        <f t="shared" si="3"/>
        <v>1404229</v>
      </c>
      <c r="L24" s="30">
        <v>1</v>
      </c>
      <c r="M24" s="20">
        <f t="shared" si="4"/>
        <v>1478136</v>
      </c>
      <c r="N24" s="22">
        <f t="shared" si="5"/>
        <v>1404229</v>
      </c>
      <c r="O24" s="22">
        <f t="shared" si="6"/>
        <v>73907</v>
      </c>
      <c r="P24" s="30">
        <v>1</v>
      </c>
      <c r="Q24" s="22">
        <f t="shared" si="7"/>
        <v>1478136</v>
      </c>
      <c r="R24" s="22">
        <f t="shared" si="8"/>
        <v>1404229</v>
      </c>
      <c r="S24" s="22">
        <f t="shared" si="9"/>
        <v>73907</v>
      </c>
      <c r="T24" s="28"/>
      <c r="U24" s="28"/>
    </row>
    <row r="25" spans="1:21">
      <c r="A25" s="31"/>
      <c r="B25" s="2" t="s">
        <v>16</v>
      </c>
      <c r="C25" s="3" t="s">
        <v>58</v>
      </c>
      <c r="D25" s="3" t="s">
        <v>47</v>
      </c>
      <c r="E25" s="3" t="s">
        <v>60</v>
      </c>
      <c r="F25" s="4">
        <v>1.018</v>
      </c>
      <c r="G25" s="11">
        <f t="shared" si="0"/>
        <v>2257517</v>
      </c>
      <c r="H25" s="30">
        <v>1</v>
      </c>
      <c r="I25" s="11">
        <f t="shared" si="1"/>
        <v>2257517</v>
      </c>
      <c r="J25" s="20">
        <f t="shared" si="2"/>
        <v>112876</v>
      </c>
      <c r="K25" s="20">
        <f t="shared" si="3"/>
        <v>2144641</v>
      </c>
      <c r="L25" s="30">
        <v>1</v>
      </c>
      <c r="M25" s="20">
        <f t="shared" si="4"/>
        <v>2257517</v>
      </c>
      <c r="N25" s="22">
        <f t="shared" si="5"/>
        <v>2144641</v>
      </c>
      <c r="O25" s="22">
        <f t="shared" si="6"/>
        <v>112876</v>
      </c>
      <c r="P25" s="30">
        <v>1</v>
      </c>
      <c r="Q25" s="22">
        <f t="shared" si="7"/>
        <v>2257517</v>
      </c>
      <c r="R25" s="22">
        <f t="shared" si="8"/>
        <v>2144641</v>
      </c>
      <c r="S25" s="22">
        <f t="shared" si="9"/>
        <v>112876</v>
      </c>
      <c r="T25" s="28"/>
      <c r="U25" s="28"/>
    </row>
    <row r="26" spans="1:21">
      <c r="A26" s="31"/>
      <c r="B26" s="2" t="s">
        <v>17</v>
      </c>
      <c r="C26" s="3" t="s">
        <v>73</v>
      </c>
      <c r="D26" s="3" t="s">
        <v>47</v>
      </c>
      <c r="E26" s="3" t="s">
        <v>60</v>
      </c>
      <c r="F26" s="4">
        <v>1.018</v>
      </c>
      <c r="G26" s="11">
        <f t="shared" si="0"/>
        <v>2929397</v>
      </c>
      <c r="H26" s="30">
        <v>1</v>
      </c>
      <c r="I26" s="11">
        <f t="shared" si="1"/>
        <v>2929397</v>
      </c>
      <c r="J26" s="20">
        <f t="shared" si="2"/>
        <v>146470</v>
      </c>
      <c r="K26" s="20">
        <f t="shared" si="3"/>
        <v>2782927</v>
      </c>
      <c r="L26" s="30">
        <v>1</v>
      </c>
      <c r="M26" s="20">
        <f t="shared" si="4"/>
        <v>2929397</v>
      </c>
      <c r="N26" s="22">
        <f t="shared" si="5"/>
        <v>2782927</v>
      </c>
      <c r="O26" s="22">
        <f t="shared" si="6"/>
        <v>146470</v>
      </c>
      <c r="P26" s="30">
        <v>1</v>
      </c>
      <c r="Q26" s="22">
        <f t="shared" si="7"/>
        <v>2929397</v>
      </c>
      <c r="R26" s="22">
        <f t="shared" si="8"/>
        <v>2782927</v>
      </c>
      <c r="S26" s="22">
        <f t="shared" si="9"/>
        <v>146470</v>
      </c>
      <c r="T26" s="28"/>
      <c r="U26" s="28"/>
    </row>
    <row r="27" spans="1:21">
      <c r="A27" s="31"/>
      <c r="B27" s="2" t="s">
        <v>18</v>
      </c>
      <c r="C27" s="3" t="s">
        <v>96</v>
      </c>
      <c r="D27" s="3" t="s">
        <v>47</v>
      </c>
      <c r="E27" s="3" t="s">
        <v>60</v>
      </c>
      <c r="F27" s="4">
        <v>1.018</v>
      </c>
      <c r="G27" s="11">
        <f t="shared" si="0"/>
        <v>967507</v>
      </c>
      <c r="H27" s="30">
        <v>1</v>
      </c>
      <c r="I27" s="11">
        <f t="shared" si="1"/>
        <v>967507</v>
      </c>
      <c r="J27" s="20">
        <f t="shared" si="2"/>
        <v>48375</v>
      </c>
      <c r="K27" s="20">
        <f t="shared" si="3"/>
        <v>919132</v>
      </c>
      <c r="L27" s="30">
        <v>1</v>
      </c>
      <c r="M27" s="20">
        <f t="shared" si="4"/>
        <v>967507</v>
      </c>
      <c r="N27" s="22">
        <f t="shared" si="5"/>
        <v>919132</v>
      </c>
      <c r="O27" s="22">
        <f t="shared" si="6"/>
        <v>48375</v>
      </c>
      <c r="P27" s="30">
        <v>1</v>
      </c>
      <c r="Q27" s="22">
        <f t="shared" si="7"/>
        <v>967507</v>
      </c>
      <c r="R27" s="22">
        <f t="shared" si="8"/>
        <v>919132</v>
      </c>
      <c r="S27" s="22">
        <f t="shared" si="9"/>
        <v>48375</v>
      </c>
      <c r="T27" s="28"/>
      <c r="U27" s="28"/>
    </row>
    <row r="28" spans="1:21">
      <c r="A28" s="31"/>
      <c r="B28" s="2" t="s">
        <v>19</v>
      </c>
      <c r="C28" s="3" t="s">
        <v>94</v>
      </c>
      <c r="D28" s="3" t="s">
        <v>47</v>
      </c>
      <c r="E28" s="3" t="s">
        <v>60</v>
      </c>
      <c r="F28" s="4">
        <v>1.018</v>
      </c>
      <c r="G28" s="11">
        <f t="shared" si="0"/>
        <v>3547526</v>
      </c>
      <c r="H28" s="30">
        <v>1</v>
      </c>
      <c r="I28" s="11">
        <f t="shared" si="1"/>
        <v>3547526</v>
      </c>
      <c r="J28" s="20">
        <f t="shared" si="2"/>
        <v>177376</v>
      </c>
      <c r="K28" s="20">
        <f t="shared" si="3"/>
        <v>3370150</v>
      </c>
      <c r="L28" s="30">
        <v>1</v>
      </c>
      <c r="M28" s="20">
        <f t="shared" si="4"/>
        <v>3547526</v>
      </c>
      <c r="N28" s="22">
        <f t="shared" si="5"/>
        <v>3370150</v>
      </c>
      <c r="O28" s="22">
        <f t="shared" si="6"/>
        <v>177376</v>
      </c>
      <c r="P28" s="30">
        <v>1</v>
      </c>
      <c r="Q28" s="22">
        <f t="shared" si="7"/>
        <v>3547526</v>
      </c>
      <c r="R28" s="22">
        <f t="shared" si="8"/>
        <v>3370150</v>
      </c>
      <c r="S28" s="22">
        <f t="shared" si="9"/>
        <v>177376</v>
      </c>
      <c r="T28" s="28"/>
      <c r="U28" s="28"/>
    </row>
    <row r="29" spans="1:21">
      <c r="A29" s="31"/>
      <c r="B29" s="2" t="s">
        <v>20</v>
      </c>
      <c r="C29" s="3" t="s">
        <v>53</v>
      </c>
      <c r="D29" s="3" t="s">
        <v>47</v>
      </c>
      <c r="E29" s="3" t="s">
        <v>60</v>
      </c>
      <c r="F29" s="4">
        <v>1.018</v>
      </c>
      <c r="G29" s="11">
        <f t="shared" si="0"/>
        <v>2123141</v>
      </c>
      <c r="H29" s="30">
        <v>1</v>
      </c>
      <c r="I29" s="11">
        <f t="shared" si="1"/>
        <v>2123141</v>
      </c>
      <c r="J29" s="20">
        <f t="shared" si="2"/>
        <v>106157</v>
      </c>
      <c r="K29" s="20">
        <f t="shared" si="3"/>
        <v>2016984</v>
      </c>
      <c r="L29" s="30">
        <v>1</v>
      </c>
      <c r="M29" s="20">
        <f t="shared" si="4"/>
        <v>2123141</v>
      </c>
      <c r="N29" s="22">
        <f t="shared" si="5"/>
        <v>2016984</v>
      </c>
      <c r="O29" s="22">
        <f t="shared" si="6"/>
        <v>106157</v>
      </c>
      <c r="P29" s="30">
        <v>1</v>
      </c>
      <c r="Q29" s="22">
        <f t="shared" si="7"/>
        <v>2123141</v>
      </c>
      <c r="R29" s="22">
        <f t="shared" si="8"/>
        <v>2016984</v>
      </c>
      <c r="S29" s="22">
        <f t="shared" si="9"/>
        <v>106157</v>
      </c>
      <c r="T29" s="28"/>
      <c r="U29" s="28"/>
    </row>
    <row r="30" spans="1:21">
      <c r="A30" s="31"/>
      <c r="B30" s="2" t="s">
        <v>21</v>
      </c>
      <c r="C30" s="3" t="s">
        <v>75</v>
      </c>
      <c r="D30" s="3" t="s">
        <v>47</v>
      </c>
      <c r="E30" s="3" t="s">
        <v>60</v>
      </c>
      <c r="F30" s="4">
        <v>1.018</v>
      </c>
      <c r="G30" s="11">
        <f t="shared" si="0"/>
        <v>2848771</v>
      </c>
      <c r="H30" s="30">
        <v>1</v>
      </c>
      <c r="I30" s="11">
        <f t="shared" si="1"/>
        <v>2848771</v>
      </c>
      <c r="J30" s="20">
        <f t="shared" si="2"/>
        <v>142439</v>
      </c>
      <c r="K30" s="20">
        <f t="shared" si="3"/>
        <v>2706332</v>
      </c>
      <c r="L30" s="30">
        <v>1</v>
      </c>
      <c r="M30" s="20">
        <f t="shared" si="4"/>
        <v>2848771</v>
      </c>
      <c r="N30" s="22">
        <f t="shared" si="5"/>
        <v>2706332</v>
      </c>
      <c r="O30" s="22">
        <f t="shared" si="6"/>
        <v>142439</v>
      </c>
      <c r="P30" s="30">
        <v>1</v>
      </c>
      <c r="Q30" s="22">
        <f t="shared" si="7"/>
        <v>2848771</v>
      </c>
      <c r="R30" s="22">
        <f t="shared" si="8"/>
        <v>2706332</v>
      </c>
      <c r="S30" s="22">
        <f t="shared" si="9"/>
        <v>142439</v>
      </c>
      <c r="T30" s="28"/>
      <c r="U30" s="28"/>
    </row>
    <row r="31" spans="1:21">
      <c r="A31" s="31"/>
      <c r="B31" s="2" t="s">
        <v>22</v>
      </c>
      <c r="C31" s="3" t="s">
        <v>74</v>
      </c>
      <c r="D31" s="3" t="s">
        <v>47</v>
      </c>
      <c r="E31" s="3" t="s">
        <v>60</v>
      </c>
      <c r="F31" s="4">
        <v>1.018</v>
      </c>
      <c r="G31" s="11">
        <f t="shared" si="0"/>
        <v>2687520</v>
      </c>
      <c r="H31" s="30">
        <v>1</v>
      </c>
      <c r="I31" s="11">
        <f t="shared" si="1"/>
        <v>2687520</v>
      </c>
      <c r="J31" s="20">
        <f t="shared" si="2"/>
        <v>134376</v>
      </c>
      <c r="K31" s="20">
        <f t="shared" si="3"/>
        <v>2553144</v>
      </c>
      <c r="L31" s="30">
        <v>1</v>
      </c>
      <c r="M31" s="20">
        <f t="shared" si="4"/>
        <v>2687520</v>
      </c>
      <c r="N31" s="22">
        <f t="shared" si="5"/>
        <v>2553144</v>
      </c>
      <c r="O31" s="22">
        <f t="shared" si="6"/>
        <v>134376</v>
      </c>
      <c r="P31" s="30">
        <v>1</v>
      </c>
      <c r="Q31" s="22">
        <f t="shared" si="7"/>
        <v>2687520</v>
      </c>
      <c r="R31" s="22">
        <f t="shared" si="8"/>
        <v>2553144</v>
      </c>
      <c r="S31" s="22">
        <f t="shared" si="9"/>
        <v>134376</v>
      </c>
      <c r="T31" s="28"/>
      <c r="U31" s="28"/>
    </row>
    <row r="32" spans="1:21">
      <c r="A32" s="31"/>
      <c r="B32" s="2" t="s">
        <v>81</v>
      </c>
      <c r="C32" s="3" t="s">
        <v>54</v>
      </c>
      <c r="D32" s="3" t="s">
        <v>47</v>
      </c>
      <c r="E32" s="3" t="s">
        <v>60</v>
      </c>
      <c r="F32" s="4">
        <v>1.018</v>
      </c>
      <c r="G32" s="11">
        <f t="shared" si="0"/>
        <v>1478136</v>
      </c>
      <c r="H32" s="30">
        <v>1</v>
      </c>
      <c r="I32" s="11">
        <f t="shared" si="1"/>
        <v>1478136</v>
      </c>
      <c r="J32" s="20">
        <f t="shared" si="2"/>
        <v>73907</v>
      </c>
      <c r="K32" s="20">
        <f t="shared" si="3"/>
        <v>1404229</v>
      </c>
      <c r="L32" s="30">
        <v>1</v>
      </c>
      <c r="M32" s="20">
        <f t="shared" si="4"/>
        <v>1478136</v>
      </c>
      <c r="N32" s="22">
        <f t="shared" si="5"/>
        <v>1404229</v>
      </c>
      <c r="O32" s="22">
        <f t="shared" si="6"/>
        <v>73907</v>
      </c>
      <c r="P32" s="30">
        <v>1</v>
      </c>
      <c r="Q32" s="22">
        <f t="shared" si="7"/>
        <v>1478136</v>
      </c>
      <c r="R32" s="22">
        <f t="shared" si="8"/>
        <v>1404229</v>
      </c>
      <c r="S32" s="22">
        <f t="shared" si="9"/>
        <v>73907</v>
      </c>
      <c r="T32" s="28"/>
      <c r="U32" s="28"/>
    </row>
    <row r="33" spans="1:21">
      <c r="A33" s="31"/>
      <c r="B33" s="2" t="s">
        <v>23</v>
      </c>
      <c r="C33" s="3" t="s">
        <v>95</v>
      </c>
      <c r="D33" s="3" t="s">
        <v>47</v>
      </c>
      <c r="E33" s="3" t="s">
        <v>60</v>
      </c>
      <c r="F33" s="4">
        <v>1.018</v>
      </c>
      <c r="G33" s="11">
        <f t="shared" si="0"/>
        <v>3090648</v>
      </c>
      <c r="H33" s="30">
        <v>1</v>
      </c>
      <c r="I33" s="11">
        <f t="shared" si="1"/>
        <v>3090648</v>
      </c>
      <c r="J33" s="20">
        <f t="shared" si="2"/>
        <v>154532</v>
      </c>
      <c r="K33" s="20">
        <f t="shared" si="3"/>
        <v>2936116</v>
      </c>
      <c r="L33" s="30">
        <v>1</v>
      </c>
      <c r="M33" s="20">
        <f t="shared" si="4"/>
        <v>3090648</v>
      </c>
      <c r="N33" s="22">
        <f t="shared" si="5"/>
        <v>2936116</v>
      </c>
      <c r="O33" s="22">
        <f t="shared" si="6"/>
        <v>154532</v>
      </c>
      <c r="P33" s="30">
        <v>1</v>
      </c>
      <c r="Q33" s="22">
        <f t="shared" si="7"/>
        <v>3090648</v>
      </c>
      <c r="R33" s="22">
        <f t="shared" si="8"/>
        <v>2936116</v>
      </c>
      <c r="S33" s="22">
        <f t="shared" si="9"/>
        <v>154532</v>
      </c>
      <c r="T33" s="28"/>
      <c r="U33" s="28"/>
    </row>
    <row r="34" spans="1:21">
      <c r="A34" s="31"/>
      <c r="B34" s="2" t="s">
        <v>24</v>
      </c>
      <c r="C34" s="3" t="s">
        <v>53</v>
      </c>
      <c r="D34" s="3" t="s">
        <v>47</v>
      </c>
      <c r="E34" s="3" t="s">
        <v>60</v>
      </c>
      <c r="F34" s="4">
        <v>1.018</v>
      </c>
      <c r="G34" s="11">
        <f t="shared" si="0"/>
        <v>2123141</v>
      </c>
      <c r="H34" s="30">
        <v>1</v>
      </c>
      <c r="I34" s="11">
        <f t="shared" si="1"/>
        <v>2123141</v>
      </c>
      <c r="J34" s="20">
        <f t="shared" si="2"/>
        <v>106157</v>
      </c>
      <c r="K34" s="20">
        <f>G34-J34</f>
        <v>2016984</v>
      </c>
      <c r="L34" s="30">
        <v>1</v>
      </c>
      <c r="M34" s="20">
        <f t="shared" si="4"/>
        <v>2123141</v>
      </c>
      <c r="N34" s="22">
        <f t="shared" si="5"/>
        <v>2016984</v>
      </c>
      <c r="O34" s="22">
        <f t="shared" si="6"/>
        <v>106157</v>
      </c>
      <c r="P34" s="30">
        <v>1</v>
      </c>
      <c r="Q34" s="22">
        <f t="shared" si="7"/>
        <v>2123141</v>
      </c>
      <c r="R34" s="22">
        <f t="shared" si="8"/>
        <v>2016984</v>
      </c>
      <c r="S34" s="22">
        <f t="shared" si="9"/>
        <v>106157</v>
      </c>
      <c r="T34" s="28"/>
      <c r="U34" s="28"/>
    </row>
    <row r="35" spans="1:21">
      <c r="A35" s="31"/>
      <c r="B35" s="2" t="s">
        <v>25</v>
      </c>
      <c r="C35" s="3" t="s">
        <v>51</v>
      </c>
      <c r="D35" s="3" t="s">
        <v>47</v>
      </c>
      <c r="E35" s="3" t="s">
        <v>60</v>
      </c>
      <c r="F35" s="4">
        <v>1.018</v>
      </c>
      <c r="G35" s="11">
        <f t="shared" si="0"/>
        <v>1128758</v>
      </c>
      <c r="H35" s="30">
        <v>1</v>
      </c>
      <c r="I35" s="11">
        <f t="shared" si="1"/>
        <v>1128758</v>
      </c>
      <c r="J35" s="20">
        <f t="shared" si="2"/>
        <v>56438</v>
      </c>
      <c r="K35" s="20">
        <f t="shared" si="3"/>
        <v>1072320</v>
      </c>
      <c r="L35" s="30">
        <v>1</v>
      </c>
      <c r="M35" s="20">
        <f t="shared" si="4"/>
        <v>1128758</v>
      </c>
      <c r="N35" s="22">
        <f t="shared" si="5"/>
        <v>1072320</v>
      </c>
      <c r="O35" s="22">
        <f t="shared" si="6"/>
        <v>56438</v>
      </c>
      <c r="P35" s="30">
        <v>1</v>
      </c>
      <c r="Q35" s="22">
        <f t="shared" si="7"/>
        <v>1128758</v>
      </c>
      <c r="R35" s="22">
        <f t="shared" si="8"/>
        <v>1072320</v>
      </c>
      <c r="S35" s="22">
        <f t="shared" si="9"/>
        <v>56438</v>
      </c>
      <c r="T35" s="28"/>
      <c r="U35" s="28"/>
    </row>
    <row r="36" spans="1:21">
      <c r="A36" s="31"/>
      <c r="B36" s="21" t="s">
        <v>88</v>
      </c>
      <c r="C36" s="3"/>
      <c r="D36" s="3"/>
      <c r="E36" s="3"/>
      <c r="F36" s="4"/>
      <c r="G36" s="11"/>
      <c r="H36" s="11"/>
      <c r="I36" s="11"/>
      <c r="J36" s="20"/>
      <c r="K36" s="20"/>
      <c r="L36" s="20"/>
      <c r="M36" s="20"/>
      <c r="N36" s="22"/>
      <c r="O36" s="22"/>
      <c r="P36" s="22"/>
      <c r="Q36" s="22"/>
      <c r="R36" s="22"/>
      <c r="S36" s="22"/>
    </row>
    <row r="37" spans="1:21">
      <c r="A37" s="31"/>
      <c r="B37" s="5" t="s">
        <v>26</v>
      </c>
      <c r="C37" s="6">
        <f>C8+C9+C10+C11+C12+C13+C14+C15+C16+C17+C18+C19+C20+C21+C22+C23+C24+C25+C26+C27+C28+C29+C30+C31+C32+C33+C34+C35</f>
        <v>2322</v>
      </c>
      <c r="D37" s="6"/>
      <c r="E37" s="6"/>
      <c r="F37" s="6"/>
      <c r="G37" s="6">
        <f>SUM(G8:G36)</f>
        <v>62404215</v>
      </c>
      <c r="H37" s="6"/>
      <c r="I37" s="6">
        <f>SUM(I8:I36)</f>
        <v>62404215</v>
      </c>
      <c r="J37" s="6">
        <f t="shared" ref="J37:S37" si="10">SUM(J8:J36)</f>
        <v>3120210</v>
      </c>
      <c r="K37" s="6">
        <f t="shared" si="10"/>
        <v>59284005</v>
      </c>
      <c r="L37" s="6"/>
      <c r="M37" s="6">
        <f>SUM(M8:M36)</f>
        <v>62404215</v>
      </c>
      <c r="N37" s="6">
        <f t="shared" si="10"/>
        <v>59284005</v>
      </c>
      <c r="O37" s="6">
        <f>SUM(O8:O36)</f>
        <v>3120210</v>
      </c>
      <c r="P37" s="6"/>
      <c r="Q37" s="6">
        <f>SUM(Q8:Q36)</f>
        <v>62404215</v>
      </c>
      <c r="R37" s="6">
        <f>SUM(R8:R36)</f>
        <v>59284005</v>
      </c>
      <c r="S37" s="6">
        <f t="shared" si="10"/>
        <v>3120210</v>
      </c>
      <c r="T37" s="28"/>
      <c r="U37" s="28"/>
    </row>
    <row r="40" spans="1:21" ht="44.25" customHeight="1">
      <c r="C40" s="44"/>
      <c r="D40" s="44"/>
      <c r="E40" s="44"/>
      <c r="F40" s="44"/>
      <c r="G40" s="44"/>
      <c r="H40" s="44"/>
      <c r="I40" s="44"/>
      <c r="J40" s="44"/>
    </row>
  </sheetData>
  <mergeCells count="25">
    <mergeCell ref="A4:A6"/>
    <mergeCell ref="B4:B6"/>
    <mergeCell ref="C4:C6"/>
    <mergeCell ref="D4:D6"/>
    <mergeCell ref="E4:E6"/>
    <mergeCell ref="R4:S4"/>
    <mergeCell ref="R5:R6"/>
    <mergeCell ref="S5:S6"/>
    <mergeCell ref="C40:J40"/>
    <mergeCell ref="L4:L6"/>
    <mergeCell ref="M4:M6"/>
    <mergeCell ref="P4:P6"/>
    <mergeCell ref="Q4:Q6"/>
    <mergeCell ref="I4:I6"/>
    <mergeCell ref="F4:F6"/>
    <mergeCell ref="G4:G6"/>
    <mergeCell ref="H4:H6"/>
    <mergeCell ref="N4:O4"/>
    <mergeCell ref="O5:O6"/>
    <mergeCell ref="N5:N6"/>
    <mergeCell ref="C3:K3"/>
    <mergeCell ref="J5:J6"/>
    <mergeCell ref="K5:K6"/>
    <mergeCell ref="J4:K4"/>
    <mergeCell ref="K1:L1"/>
  </mergeCells>
  <conditionalFormatting sqref="F7 B37 P8:P35 B7 R5:S5 B8:M36 N5:O5 J5:K5 C3">
    <cfRule type="expression" dxfId="53" priority="31" stopIfTrue="1">
      <formula>HasError()</formula>
    </cfRule>
    <cfRule type="expression" dxfId="52" priority="32" stopIfTrue="1">
      <formula>LockedByCondition()</formula>
    </cfRule>
    <cfRule type="expression" dxfId="51" priority="33" stopIfTrue="1">
      <formula>Locked()</formula>
    </cfRule>
  </conditionalFormatting>
  <pageMargins left="0.51181102362204722" right="0.39370078740157483" top="0.31496062992125984" bottom="0.19685039370078741" header="0.19685039370078741" footer="0.19685039370078741"/>
  <pageSetup paperSize="9" scale="6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pane xSplit="1" ySplit="4" topLeftCell="B5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RowHeight="15"/>
  <cols>
    <col min="1" max="1" width="40" style="1" customWidth="1"/>
    <col min="2" max="2" width="11.28515625" style="1" customWidth="1"/>
    <col min="3" max="3" width="17.42578125" style="1" customWidth="1"/>
    <col min="4" max="4" width="12.28515625" style="1" customWidth="1"/>
    <col min="5" max="5" width="14.42578125" style="1" customWidth="1"/>
    <col min="6" max="6" width="14.28515625" style="1" customWidth="1"/>
    <col min="7" max="7" width="13.140625" style="1" customWidth="1"/>
    <col min="8" max="8" width="18.28515625" style="1" customWidth="1"/>
    <col min="9" max="9" width="15.140625" style="1" customWidth="1"/>
    <col min="10" max="10" width="15.42578125" style="1" customWidth="1"/>
    <col min="11" max="11" width="12.5703125" style="1" customWidth="1"/>
    <col min="12" max="12" width="12.85546875" style="1" customWidth="1"/>
    <col min="13" max="206" width="9.140625" style="1"/>
    <col min="207" max="207" width="40" style="1" customWidth="1"/>
    <col min="208" max="246" width="14.42578125" style="1" customWidth="1"/>
    <col min="247" max="247" width="19.7109375" style="1" customWidth="1"/>
    <col min="248" max="256" width="14.42578125" style="1" customWidth="1"/>
    <col min="257" max="462" width="9.140625" style="1"/>
    <col min="463" max="463" width="40" style="1" customWidth="1"/>
    <col min="464" max="502" width="14.42578125" style="1" customWidth="1"/>
    <col min="503" max="503" width="19.7109375" style="1" customWidth="1"/>
    <col min="504" max="512" width="14.42578125" style="1" customWidth="1"/>
    <col min="513" max="718" width="9.140625" style="1"/>
    <col min="719" max="719" width="40" style="1" customWidth="1"/>
    <col min="720" max="758" width="14.42578125" style="1" customWidth="1"/>
    <col min="759" max="759" width="19.7109375" style="1" customWidth="1"/>
    <col min="760" max="768" width="14.42578125" style="1" customWidth="1"/>
    <col min="769" max="974" width="9.140625" style="1"/>
    <col min="975" max="975" width="40" style="1" customWidth="1"/>
    <col min="976" max="1014" width="14.42578125" style="1" customWidth="1"/>
    <col min="1015" max="1015" width="19.7109375" style="1" customWidth="1"/>
    <col min="1016" max="1024" width="14.42578125" style="1" customWidth="1"/>
    <col min="1025" max="1230" width="9.140625" style="1"/>
    <col min="1231" max="1231" width="40" style="1" customWidth="1"/>
    <col min="1232" max="1270" width="14.42578125" style="1" customWidth="1"/>
    <col min="1271" max="1271" width="19.7109375" style="1" customWidth="1"/>
    <col min="1272" max="1280" width="14.42578125" style="1" customWidth="1"/>
    <col min="1281" max="1486" width="9.140625" style="1"/>
    <col min="1487" max="1487" width="40" style="1" customWidth="1"/>
    <col min="1488" max="1526" width="14.42578125" style="1" customWidth="1"/>
    <col min="1527" max="1527" width="19.7109375" style="1" customWidth="1"/>
    <col min="1528" max="1536" width="14.42578125" style="1" customWidth="1"/>
    <col min="1537" max="1742" width="9.140625" style="1"/>
    <col min="1743" max="1743" width="40" style="1" customWidth="1"/>
    <col min="1744" max="1782" width="14.42578125" style="1" customWidth="1"/>
    <col min="1783" max="1783" width="19.7109375" style="1" customWidth="1"/>
    <col min="1784" max="1792" width="14.42578125" style="1" customWidth="1"/>
    <col min="1793" max="1998" width="9.140625" style="1"/>
    <col min="1999" max="1999" width="40" style="1" customWidth="1"/>
    <col min="2000" max="2038" width="14.42578125" style="1" customWidth="1"/>
    <col min="2039" max="2039" width="19.7109375" style="1" customWidth="1"/>
    <col min="2040" max="2048" width="14.42578125" style="1" customWidth="1"/>
    <col min="2049" max="2254" width="9.140625" style="1"/>
    <col min="2255" max="2255" width="40" style="1" customWidth="1"/>
    <col min="2256" max="2294" width="14.42578125" style="1" customWidth="1"/>
    <col min="2295" max="2295" width="19.7109375" style="1" customWidth="1"/>
    <col min="2296" max="2304" width="14.42578125" style="1" customWidth="1"/>
    <col min="2305" max="2510" width="9.140625" style="1"/>
    <col min="2511" max="2511" width="40" style="1" customWidth="1"/>
    <col min="2512" max="2550" width="14.42578125" style="1" customWidth="1"/>
    <col min="2551" max="2551" width="19.7109375" style="1" customWidth="1"/>
    <col min="2552" max="2560" width="14.42578125" style="1" customWidth="1"/>
    <col min="2561" max="2766" width="9.140625" style="1"/>
    <col min="2767" max="2767" width="40" style="1" customWidth="1"/>
    <col min="2768" max="2806" width="14.42578125" style="1" customWidth="1"/>
    <col min="2807" max="2807" width="19.7109375" style="1" customWidth="1"/>
    <col min="2808" max="2816" width="14.42578125" style="1" customWidth="1"/>
    <col min="2817" max="3022" width="9.140625" style="1"/>
    <col min="3023" max="3023" width="40" style="1" customWidth="1"/>
    <col min="3024" max="3062" width="14.42578125" style="1" customWidth="1"/>
    <col min="3063" max="3063" width="19.7109375" style="1" customWidth="1"/>
    <col min="3064" max="3072" width="14.42578125" style="1" customWidth="1"/>
    <col min="3073" max="3278" width="9.140625" style="1"/>
    <col min="3279" max="3279" width="40" style="1" customWidth="1"/>
    <col min="3280" max="3318" width="14.42578125" style="1" customWidth="1"/>
    <col min="3319" max="3319" width="19.7109375" style="1" customWidth="1"/>
    <col min="3320" max="3328" width="14.42578125" style="1" customWidth="1"/>
    <col min="3329" max="3534" width="9.140625" style="1"/>
    <col min="3535" max="3535" width="40" style="1" customWidth="1"/>
    <col min="3536" max="3574" width="14.42578125" style="1" customWidth="1"/>
    <col min="3575" max="3575" width="19.7109375" style="1" customWidth="1"/>
    <col min="3576" max="3584" width="14.42578125" style="1" customWidth="1"/>
    <col min="3585" max="3790" width="9.140625" style="1"/>
    <col min="3791" max="3791" width="40" style="1" customWidth="1"/>
    <col min="3792" max="3830" width="14.42578125" style="1" customWidth="1"/>
    <col min="3831" max="3831" width="19.7109375" style="1" customWidth="1"/>
    <col min="3832" max="3840" width="14.42578125" style="1" customWidth="1"/>
    <col min="3841" max="4046" width="9.140625" style="1"/>
    <col min="4047" max="4047" width="40" style="1" customWidth="1"/>
    <col min="4048" max="4086" width="14.42578125" style="1" customWidth="1"/>
    <col min="4087" max="4087" width="19.7109375" style="1" customWidth="1"/>
    <col min="4088" max="4096" width="14.42578125" style="1" customWidth="1"/>
    <col min="4097" max="4302" width="9.140625" style="1"/>
    <col min="4303" max="4303" width="40" style="1" customWidth="1"/>
    <col min="4304" max="4342" width="14.42578125" style="1" customWidth="1"/>
    <col min="4343" max="4343" width="19.7109375" style="1" customWidth="1"/>
    <col min="4344" max="4352" width="14.42578125" style="1" customWidth="1"/>
    <col min="4353" max="4558" width="9.140625" style="1"/>
    <col min="4559" max="4559" width="40" style="1" customWidth="1"/>
    <col min="4560" max="4598" width="14.42578125" style="1" customWidth="1"/>
    <col min="4599" max="4599" width="19.7109375" style="1" customWidth="1"/>
    <col min="4600" max="4608" width="14.42578125" style="1" customWidth="1"/>
    <col min="4609" max="4814" width="9.140625" style="1"/>
    <col min="4815" max="4815" width="40" style="1" customWidth="1"/>
    <col min="4816" max="4854" width="14.42578125" style="1" customWidth="1"/>
    <col min="4855" max="4855" width="19.7109375" style="1" customWidth="1"/>
    <col min="4856" max="4864" width="14.42578125" style="1" customWidth="1"/>
    <col min="4865" max="5070" width="9.140625" style="1"/>
    <col min="5071" max="5071" width="40" style="1" customWidth="1"/>
    <col min="5072" max="5110" width="14.42578125" style="1" customWidth="1"/>
    <col min="5111" max="5111" width="19.7109375" style="1" customWidth="1"/>
    <col min="5112" max="5120" width="14.42578125" style="1" customWidth="1"/>
    <col min="5121" max="5326" width="9.140625" style="1"/>
    <col min="5327" max="5327" width="40" style="1" customWidth="1"/>
    <col min="5328" max="5366" width="14.42578125" style="1" customWidth="1"/>
    <col min="5367" max="5367" width="19.7109375" style="1" customWidth="1"/>
    <col min="5368" max="5376" width="14.42578125" style="1" customWidth="1"/>
    <col min="5377" max="5582" width="9.140625" style="1"/>
    <col min="5583" max="5583" width="40" style="1" customWidth="1"/>
    <col min="5584" max="5622" width="14.42578125" style="1" customWidth="1"/>
    <col min="5623" max="5623" width="19.7109375" style="1" customWidth="1"/>
    <col min="5624" max="5632" width="14.42578125" style="1" customWidth="1"/>
    <col min="5633" max="5838" width="9.140625" style="1"/>
    <col min="5839" max="5839" width="40" style="1" customWidth="1"/>
    <col min="5840" max="5878" width="14.42578125" style="1" customWidth="1"/>
    <col min="5879" max="5879" width="19.7109375" style="1" customWidth="1"/>
    <col min="5880" max="5888" width="14.42578125" style="1" customWidth="1"/>
    <col min="5889" max="6094" width="9.140625" style="1"/>
    <col min="6095" max="6095" width="40" style="1" customWidth="1"/>
    <col min="6096" max="6134" width="14.42578125" style="1" customWidth="1"/>
    <col min="6135" max="6135" width="19.7109375" style="1" customWidth="1"/>
    <col min="6136" max="6144" width="14.42578125" style="1" customWidth="1"/>
    <col min="6145" max="6350" width="9.140625" style="1"/>
    <col min="6351" max="6351" width="40" style="1" customWidth="1"/>
    <col min="6352" max="6390" width="14.42578125" style="1" customWidth="1"/>
    <col min="6391" max="6391" width="19.7109375" style="1" customWidth="1"/>
    <col min="6392" max="6400" width="14.42578125" style="1" customWidth="1"/>
    <col min="6401" max="6606" width="9.140625" style="1"/>
    <col min="6607" max="6607" width="40" style="1" customWidth="1"/>
    <col min="6608" max="6646" width="14.42578125" style="1" customWidth="1"/>
    <col min="6647" max="6647" width="19.7109375" style="1" customWidth="1"/>
    <col min="6648" max="6656" width="14.42578125" style="1" customWidth="1"/>
    <col min="6657" max="6862" width="9.140625" style="1"/>
    <col min="6863" max="6863" width="40" style="1" customWidth="1"/>
    <col min="6864" max="6902" width="14.42578125" style="1" customWidth="1"/>
    <col min="6903" max="6903" width="19.7109375" style="1" customWidth="1"/>
    <col min="6904" max="6912" width="14.42578125" style="1" customWidth="1"/>
    <col min="6913" max="7118" width="9.140625" style="1"/>
    <col min="7119" max="7119" width="40" style="1" customWidth="1"/>
    <col min="7120" max="7158" width="14.42578125" style="1" customWidth="1"/>
    <col min="7159" max="7159" width="19.7109375" style="1" customWidth="1"/>
    <col min="7160" max="7168" width="14.42578125" style="1" customWidth="1"/>
    <col min="7169" max="7374" width="9.140625" style="1"/>
    <col min="7375" max="7375" width="40" style="1" customWidth="1"/>
    <col min="7376" max="7414" width="14.42578125" style="1" customWidth="1"/>
    <col min="7415" max="7415" width="19.7109375" style="1" customWidth="1"/>
    <col min="7416" max="7424" width="14.42578125" style="1" customWidth="1"/>
    <col min="7425" max="7630" width="9.140625" style="1"/>
    <col min="7631" max="7631" width="40" style="1" customWidth="1"/>
    <col min="7632" max="7670" width="14.42578125" style="1" customWidth="1"/>
    <col min="7671" max="7671" width="19.7109375" style="1" customWidth="1"/>
    <col min="7672" max="7680" width="14.42578125" style="1" customWidth="1"/>
    <col min="7681" max="7886" width="9.140625" style="1"/>
    <col min="7887" max="7887" width="40" style="1" customWidth="1"/>
    <col min="7888" max="7926" width="14.42578125" style="1" customWidth="1"/>
    <col min="7927" max="7927" width="19.7109375" style="1" customWidth="1"/>
    <col min="7928" max="7936" width="14.42578125" style="1" customWidth="1"/>
    <col min="7937" max="8142" width="9.140625" style="1"/>
    <col min="8143" max="8143" width="40" style="1" customWidth="1"/>
    <col min="8144" max="8182" width="14.42578125" style="1" customWidth="1"/>
    <col min="8183" max="8183" width="19.7109375" style="1" customWidth="1"/>
    <col min="8184" max="8192" width="14.42578125" style="1" customWidth="1"/>
    <col min="8193" max="8398" width="9.140625" style="1"/>
    <col min="8399" max="8399" width="40" style="1" customWidth="1"/>
    <col min="8400" max="8438" width="14.42578125" style="1" customWidth="1"/>
    <col min="8439" max="8439" width="19.7109375" style="1" customWidth="1"/>
    <col min="8440" max="8448" width="14.42578125" style="1" customWidth="1"/>
    <col min="8449" max="8654" width="9.140625" style="1"/>
    <col min="8655" max="8655" width="40" style="1" customWidth="1"/>
    <col min="8656" max="8694" width="14.42578125" style="1" customWidth="1"/>
    <col min="8695" max="8695" width="19.7109375" style="1" customWidth="1"/>
    <col min="8696" max="8704" width="14.42578125" style="1" customWidth="1"/>
    <col min="8705" max="8910" width="9.140625" style="1"/>
    <col min="8911" max="8911" width="40" style="1" customWidth="1"/>
    <col min="8912" max="8950" width="14.42578125" style="1" customWidth="1"/>
    <col min="8951" max="8951" width="19.7109375" style="1" customWidth="1"/>
    <col min="8952" max="8960" width="14.42578125" style="1" customWidth="1"/>
    <col min="8961" max="9166" width="9.140625" style="1"/>
    <col min="9167" max="9167" width="40" style="1" customWidth="1"/>
    <col min="9168" max="9206" width="14.42578125" style="1" customWidth="1"/>
    <col min="9207" max="9207" width="19.7109375" style="1" customWidth="1"/>
    <col min="9208" max="9216" width="14.42578125" style="1" customWidth="1"/>
    <col min="9217" max="9422" width="9.140625" style="1"/>
    <col min="9423" max="9423" width="40" style="1" customWidth="1"/>
    <col min="9424" max="9462" width="14.42578125" style="1" customWidth="1"/>
    <col min="9463" max="9463" width="19.7109375" style="1" customWidth="1"/>
    <col min="9464" max="9472" width="14.42578125" style="1" customWidth="1"/>
    <col min="9473" max="9678" width="9.140625" style="1"/>
    <col min="9679" max="9679" width="40" style="1" customWidth="1"/>
    <col min="9680" max="9718" width="14.42578125" style="1" customWidth="1"/>
    <col min="9719" max="9719" width="19.7109375" style="1" customWidth="1"/>
    <col min="9720" max="9728" width="14.42578125" style="1" customWidth="1"/>
    <col min="9729" max="9934" width="9.140625" style="1"/>
    <col min="9935" max="9935" width="40" style="1" customWidth="1"/>
    <col min="9936" max="9974" width="14.42578125" style="1" customWidth="1"/>
    <col min="9975" max="9975" width="19.7109375" style="1" customWidth="1"/>
    <col min="9976" max="9984" width="14.42578125" style="1" customWidth="1"/>
    <col min="9985" max="10190" width="9.140625" style="1"/>
    <col min="10191" max="10191" width="40" style="1" customWidth="1"/>
    <col min="10192" max="10230" width="14.42578125" style="1" customWidth="1"/>
    <col min="10231" max="10231" width="19.7109375" style="1" customWidth="1"/>
    <col min="10232" max="10240" width="14.42578125" style="1" customWidth="1"/>
    <col min="10241" max="10446" width="9.140625" style="1"/>
    <col min="10447" max="10447" width="40" style="1" customWidth="1"/>
    <col min="10448" max="10486" width="14.42578125" style="1" customWidth="1"/>
    <col min="10487" max="10487" width="19.7109375" style="1" customWidth="1"/>
    <col min="10488" max="10496" width="14.42578125" style="1" customWidth="1"/>
    <col min="10497" max="10702" width="9.140625" style="1"/>
    <col min="10703" max="10703" width="40" style="1" customWidth="1"/>
    <col min="10704" max="10742" width="14.42578125" style="1" customWidth="1"/>
    <col min="10743" max="10743" width="19.7109375" style="1" customWidth="1"/>
    <col min="10744" max="10752" width="14.42578125" style="1" customWidth="1"/>
    <col min="10753" max="10958" width="9.140625" style="1"/>
    <col min="10959" max="10959" width="40" style="1" customWidth="1"/>
    <col min="10960" max="10998" width="14.42578125" style="1" customWidth="1"/>
    <col min="10999" max="10999" width="19.7109375" style="1" customWidth="1"/>
    <col min="11000" max="11008" width="14.42578125" style="1" customWidth="1"/>
    <col min="11009" max="11214" width="9.140625" style="1"/>
    <col min="11215" max="11215" width="40" style="1" customWidth="1"/>
    <col min="11216" max="11254" width="14.42578125" style="1" customWidth="1"/>
    <col min="11255" max="11255" width="19.7109375" style="1" customWidth="1"/>
    <col min="11256" max="11264" width="14.42578125" style="1" customWidth="1"/>
    <col min="11265" max="11470" width="9.140625" style="1"/>
    <col min="11471" max="11471" width="40" style="1" customWidth="1"/>
    <col min="11472" max="11510" width="14.42578125" style="1" customWidth="1"/>
    <col min="11511" max="11511" width="19.7109375" style="1" customWidth="1"/>
    <col min="11512" max="11520" width="14.42578125" style="1" customWidth="1"/>
    <col min="11521" max="11726" width="9.140625" style="1"/>
    <col min="11727" max="11727" width="40" style="1" customWidth="1"/>
    <col min="11728" max="11766" width="14.42578125" style="1" customWidth="1"/>
    <col min="11767" max="11767" width="19.7109375" style="1" customWidth="1"/>
    <col min="11768" max="11776" width="14.42578125" style="1" customWidth="1"/>
    <col min="11777" max="11982" width="9.140625" style="1"/>
    <col min="11983" max="11983" width="40" style="1" customWidth="1"/>
    <col min="11984" max="12022" width="14.42578125" style="1" customWidth="1"/>
    <col min="12023" max="12023" width="19.7109375" style="1" customWidth="1"/>
    <col min="12024" max="12032" width="14.42578125" style="1" customWidth="1"/>
    <col min="12033" max="12238" width="9.140625" style="1"/>
    <col min="12239" max="12239" width="40" style="1" customWidth="1"/>
    <col min="12240" max="12278" width="14.42578125" style="1" customWidth="1"/>
    <col min="12279" max="12279" width="19.7109375" style="1" customWidth="1"/>
    <col min="12280" max="12288" width="14.42578125" style="1" customWidth="1"/>
    <col min="12289" max="12494" width="9.140625" style="1"/>
    <col min="12495" max="12495" width="40" style="1" customWidth="1"/>
    <col min="12496" max="12534" width="14.42578125" style="1" customWidth="1"/>
    <col min="12535" max="12535" width="19.7109375" style="1" customWidth="1"/>
    <col min="12536" max="12544" width="14.42578125" style="1" customWidth="1"/>
    <col min="12545" max="12750" width="9.140625" style="1"/>
    <col min="12751" max="12751" width="40" style="1" customWidth="1"/>
    <col min="12752" max="12790" width="14.42578125" style="1" customWidth="1"/>
    <col min="12791" max="12791" width="19.7109375" style="1" customWidth="1"/>
    <col min="12792" max="12800" width="14.42578125" style="1" customWidth="1"/>
    <col min="12801" max="13006" width="9.140625" style="1"/>
    <col min="13007" max="13007" width="40" style="1" customWidth="1"/>
    <col min="13008" max="13046" width="14.42578125" style="1" customWidth="1"/>
    <col min="13047" max="13047" width="19.7109375" style="1" customWidth="1"/>
    <col min="13048" max="13056" width="14.42578125" style="1" customWidth="1"/>
    <col min="13057" max="13262" width="9.140625" style="1"/>
    <col min="13263" max="13263" width="40" style="1" customWidth="1"/>
    <col min="13264" max="13302" width="14.42578125" style="1" customWidth="1"/>
    <col min="13303" max="13303" width="19.7109375" style="1" customWidth="1"/>
    <col min="13304" max="13312" width="14.42578125" style="1" customWidth="1"/>
    <col min="13313" max="13518" width="9.140625" style="1"/>
    <col min="13519" max="13519" width="40" style="1" customWidth="1"/>
    <col min="13520" max="13558" width="14.42578125" style="1" customWidth="1"/>
    <col min="13559" max="13559" width="19.7109375" style="1" customWidth="1"/>
    <col min="13560" max="13568" width="14.42578125" style="1" customWidth="1"/>
    <col min="13569" max="13774" width="9.140625" style="1"/>
    <col min="13775" max="13775" width="40" style="1" customWidth="1"/>
    <col min="13776" max="13814" width="14.42578125" style="1" customWidth="1"/>
    <col min="13815" max="13815" width="19.7109375" style="1" customWidth="1"/>
    <col min="13816" max="13824" width="14.42578125" style="1" customWidth="1"/>
    <col min="13825" max="14030" width="9.140625" style="1"/>
    <col min="14031" max="14031" width="40" style="1" customWidth="1"/>
    <col min="14032" max="14070" width="14.42578125" style="1" customWidth="1"/>
    <col min="14071" max="14071" width="19.7109375" style="1" customWidth="1"/>
    <col min="14072" max="14080" width="14.42578125" style="1" customWidth="1"/>
    <col min="14081" max="14286" width="9.140625" style="1"/>
    <col min="14287" max="14287" width="40" style="1" customWidth="1"/>
    <col min="14288" max="14326" width="14.42578125" style="1" customWidth="1"/>
    <col min="14327" max="14327" width="19.7109375" style="1" customWidth="1"/>
    <col min="14328" max="14336" width="14.42578125" style="1" customWidth="1"/>
    <col min="14337" max="14542" width="9.140625" style="1"/>
    <col min="14543" max="14543" width="40" style="1" customWidth="1"/>
    <col min="14544" max="14582" width="14.42578125" style="1" customWidth="1"/>
    <col min="14583" max="14583" width="19.7109375" style="1" customWidth="1"/>
    <col min="14584" max="14592" width="14.42578125" style="1" customWidth="1"/>
    <col min="14593" max="14798" width="9.140625" style="1"/>
    <col min="14799" max="14799" width="40" style="1" customWidth="1"/>
    <col min="14800" max="14838" width="14.42578125" style="1" customWidth="1"/>
    <col min="14839" max="14839" width="19.7109375" style="1" customWidth="1"/>
    <col min="14840" max="14848" width="14.42578125" style="1" customWidth="1"/>
    <col min="14849" max="15054" width="9.140625" style="1"/>
    <col min="15055" max="15055" width="40" style="1" customWidth="1"/>
    <col min="15056" max="15094" width="14.42578125" style="1" customWidth="1"/>
    <col min="15095" max="15095" width="19.7109375" style="1" customWidth="1"/>
    <col min="15096" max="15104" width="14.42578125" style="1" customWidth="1"/>
    <col min="15105" max="15310" width="9.140625" style="1"/>
    <col min="15311" max="15311" width="40" style="1" customWidth="1"/>
    <col min="15312" max="15350" width="14.42578125" style="1" customWidth="1"/>
    <col min="15351" max="15351" width="19.7109375" style="1" customWidth="1"/>
    <col min="15352" max="15360" width="14.42578125" style="1" customWidth="1"/>
    <col min="15361" max="15566" width="9.140625" style="1"/>
    <col min="15567" max="15567" width="40" style="1" customWidth="1"/>
    <col min="15568" max="15606" width="14.42578125" style="1" customWidth="1"/>
    <col min="15607" max="15607" width="19.7109375" style="1" customWidth="1"/>
    <col min="15608" max="15616" width="14.42578125" style="1" customWidth="1"/>
    <col min="15617" max="15822" width="9.140625" style="1"/>
    <col min="15823" max="15823" width="40" style="1" customWidth="1"/>
    <col min="15824" max="15862" width="14.42578125" style="1" customWidth="1"/>
    <col min="15863" max="15863" width="19.7109375" style="1" customWidth="1"/>
    <col min="15864" max="15872" width="14.42578125" style="1" customWidth="1"/>
    <col min="15873" max="16078" width="9.140625" style="1"/>
    <col min="16079" max="16079" width="40" style="1" customWidth="1"/>
    <col min="16080" max="16118" width="14.42578125" style="1" customWidth="1"/>
    <col min="16119" max="16119" width="19.7109375" style="1" customWidth="1"/>
    <col min="16120" max="16128" width="14.42578125" style="1" customWidth="1"/>
    <col min="16129" max="16384" width="9.140625" style="1"/>
  </cols>
  <sheetData>
    <row r="1" spans="1:12" ht="47.25" customHeight="1">
      <c r="B1" s="53" t="s">
        <v>87</v>
      </c>
      <c r="C1" s="53"/>
      <c r="D1" s="53"/>
      <c r="E1" s="53"/>
      <c r="F1" s="53"/>
      <c r="G1" s="53"/>
      <c r="H1" s="53"/>
    </row>
    <row r="3" spans="1:12" ht="33.75" customHeight="1">
      <c r="A3" s="40" t="s">
        <v>0</v>
      </c>
      <c r="B3" s="40" t="s">
        <v>61</v>
      </c>
      <c r="C3" s="55" t="s">
        <v>49</v>
      </c>
      <c r="D3" s="54" t="s">
        <v>2</v>
      </c>
      <c r="E3" s="54" t="s">
        <v>1</v>
      </c>
      <c r="F3" s="54" t="s">
        <v>83</v>
      </c>
      <c r="G3" s="54" t="s">
        <v>82</v>
      </c>
      <c r="H3" s="54" t="s">
        <v>84</v>
      </c>
      <c r="I3" s="18" t="s">
        <v>85</v>
      </c>
      <c r="J3" s="18" t="s">
        <v>86</v>
      </c>
    </row>
    <row r="4" spans="1:12" ht="168" customHeight="1">
      <c r="A4" s="40"/>
      <c r="B4" s="40"/>
      <c r="C4" s="55"/>
      <c r="D4" s="54"/>
      <c r="E4" s="54"/>
      <c r="F4" s="54"/>
      <c r="G4" s="54"/>
      <c r="H4" s="54"/>
      <c r="I4" s="19" t="s">
        <v>84</v>
      </c>
      <c r="J4" s="19" t="s">
        <v>84</v>
      </c>
    </row>
    <row r="5" spans="1:12">
      <c r="A5" s="2" t="s">
        <v>3</v>
      </c>
      <c r="B5" s="3" t="s">
        <v>57</v>
      </c>
      <c r="C5" s="3" t="s">
        <v>47</v>
      </c>
      <c r="D5" s="3" t="s">
        <v>60</v>
      </c>
      <c r="E5" s="4">
        <v>1.018</v>
      </c>
      <c r="F5" s="11">
        <f>ROUND(B5*C5*D5*E5,0)</f>
        <v>2633770</v>
      </c>
      <c r="G5" s="20">
        <f>ROUND(F5*5/100,0)</f>
        <v>131689</v>
      </c>
      <c r="H5" s="20">
        <f>F5-G5</f>
        <v>2502081</v>
      </c>
      <c r="I5" s="22">
        <f>H5</f>
        <v>2502081</v>
      </c>
      <c r="J5" s="22">
        <f>H5</f>
        <v>2502081</v>
      </c>
      <c r="K5" s="28">
        <f>H5-I5</f>
        <v>0</v>
      </c>
      <c r="L5" s="28">
        <f>H5-J5</f>
        <v>0</v>
      </c>
    </row>
    <row r="6" spans="1:12">
      <c r="A6" s="2" t="s">
        <v>4</v>
      </c>
      <c r="B6" s="3" t="s">
        <v>55</v>
      </c>
      <c r="C6" s="3" t="s">
        <v>47</v>
      </c>
      <c r="D6" s="3" t="s">
        <v>60</v>
      </c>
      <c r="E6" s="4">
        <v>1.018</v>
      </c>
      <c r="F6" s="11">
        <f t="shared" ref="F6:F32" si="0">ROUND(B6*C6*D6*E6,0)</f>
        <v>2311267</v>
      </c>
      <c r="G6" s="20">
        <f t="shared" ref="G6:G32" si="1">ROUND(F6*5/100,0)</f>
        <v>115563</v>
      </c>
      <c r="H6" s="20">
        <f t="shared" ref="H6:H32" si="2">F6-G6</f>
        <v>2195704</v>
      </c>
      <c r="I6" s="22">
        <f t="shared" ref="I6:I32" si="3">H6</f>
        <v>2195704</v>
      </c>
      <c r="J6" s="22">
        <f t="shared" ref="J6:J32" si="4">H6</f>
        <v>2195704</v>
      </c>
      <c r="K6" s="28">
        <f t="shared" ref="K6:K32" si="5">H6-I6</f>
        <v>0</v>
      </c>
      <c r="L6" s="28">
        <f t="shared" ref="L6:L32" si="6">H6-J6</f>
        <v>0</v>
      </c>
    </row>
    <row r="7" spans="1:12">
      <c r="A7" s="2" t="s">
        <v>5</v>
      </c>
      <c r="B7" s="3" t="s">
        <v>72</v>
      </c>
      <c r="C7" s="3" t="s">
        <v>47</v>
      </c>
      <c r="D7" s="3" t="s">
        <v>60</v>
      </c>
      <c r="E7" s="4">
        <v>1.018</v>
      </c>
      <c r="F7" s="11">
        <f t="shared" si="0"/>
        <v>2230642</v>
      </c>
      <c r="G7" s="20">
        <f t="shared" si="1"/>
        <v>111532</v>
      </c>
      <c r="H7" s="20">
        <f t="shared" si="2"/>
        <v>2119110</v>
      </c>
      <c r="I7" s="22">
        <f t="shared" si="3"/>
        <v>2119110</v>
      </c>
      <c r="J7" s="22">
        <f t="shared" si="4"/>
        <v>2119110</v>
      </c>
      <c r="K7" s="28">
        <f t="shared" si="5"/>
        <v>0</v>
      </c>
      <c r="L7" s="28">
        <f t="shared" si="6"/>
        <v>0</v>
      </c>
    </row>
    <row r="8" spans="1:12">
      <c r="A8" s="2" t="s">
        <v>77</v>
      </c>
      <c r="B8" s="3" t="s">
        <v>91</v>
      </c>
      <c r="C8" s="3" t="s">
        <v>47</v>
      </c>
      <c r="D8" s="3" t="s">
        <v>60</v>
      </c>
      <c r="E8" s="4">
        <v>1.018</v>
      </c>
      <c r="F8" s="11">
        <f t="shared" si="0"/>
        <v>2418768</v>
      </c>
      <c r="G8" s="20">
        <f t="shared" si="1"/>
        <v>120938</v>
      </c>
      <c r="H8" s="20">
        <f t="shared" si="2"/>
        <v>2297830</v>
      </c>
      <c r="I8" s="22">
        <f t="shared" si="3"/>
        <v>2297830</v>
      </c>
      <c r="J8" s="22">
        <f t="shared" si="4"/>
        <v>2297830</v>
      </c>
      <c r="K8" s="28">
        <f t="shared" si="5"/>
        <v>0</v>
      </c>
      <c r="L8" s="28">
        <f t="shared" si="6"/>
        <v>0</v>
      </c>
    </row>
    <row r="9" spans="1:12">
      <c r="A9" s="2" t="s">
        <v>6</v>
      </c>
      <c r="B9" s="3" t="s">
        <v>51</v>
      </c>
      <c r="C9" s="3" t="s">
        <v>47</v>
      </c>
      <c r="D9" s="3" t="s">
        <v>60</v>
      </c>
      <c r="E9" s="4">
        <v>1.018</v>
      </c>
      <c r="F9" s="11">
        <f t="shared" si="0"/>
        <v>1128758</v>
      </c>
      <c r="G9" s="20">
        <f t="shared" si="1"/>
        <v>56438</v>
      </c>
      <c r="H9" s="20">
        <f t="shared" si="2"/>
        <v>1072320</v>
      </c>
      <c r="I9" s="22">
        <f t="shared" si="3"/>
        <v>1072320</v>
      </c>
      <c r="J9" s="22">
        <f t="shared" si="4"/>
        <v>1072320</v>
      </c>
      <c r="K9" s="28">
        <f t="shared" si="5"/>
        <v>0</v>
      </c>
      <c r="L9" s="28">
        <f t="shared" si="6"/>
        <v>0</v>
      </c>
    </row>
    <row r="10" spans="1:12">
      <c r="A10" s="2" t="s">
        <v>7</v>
      </c>
      <c r="B10" s="3" t="s">
        <v>76</v>
      </c>
      <c r="C10" s="3" t="s">
        <v>47</v>
      </c>
      <c r="D10" s="3" t="s">
        <v>60</v>
      </c>
      <c r="E10" s="4">
        <v>1.018</v>
      </c>
      <c r="F10" s="11">
        <f t="shared" si="0"/>
        <v>1854389</v>
      </c>
      <c r="G10" s="20">
        <f t="shared" si="1"/>
        <v>92719</v>
      </c>
      <c r="H10" s="20">
        <f t="shared" si="2"/>
        <v>1761670</v>
      </c>
      <c r="I10" s="22">
        <f t="shared" si="3"/>
        <v>1761670</v>
      </c>
      <c r="J10" s="22">
        <f t="shared" si="4"/>
        <v>1761670</v>
      </c>
      <c r="K10" s="28">
        <f t="shared" si="5"/>
        <v>0</v>
      </c>
      <c r="L10" s="28">
        <f t="shared" si="6"/>
        <v>0</v>
      </c>
    </row>
    <row r="11" spans="1:12">
      <c r="A11" s="2" t="s">
        <v>78</v>
      </c>
      <c r="B11" s="3" t="s">
        <v>59</v>
      </c>
      <c r="C11" s="3" t="s">
        <v>47</v>
      </c>
      <c r="D11" s="3" t="s">
        <v>60</v>
      </c>
      <c r="E11" s="4">
        <v>1.018</v>
      </c>
      <c r="F11" s="11">
        <f t="shared" si="0"/>
        <v>2821896</v>
      </c>
      <c r="G11" s="20">
        <f t="shared" si="1"/>
        <v>141095</v>
      </c>
      <c r="H11" s="20">
        <f t="shared" si="2"/>
        <v>2680801</v>
      </c>
      <c r="I11" s="22">
        <f t="shared" si="3"/>
        <v>2680801</v>
      </c>
      <c r="J11" s="22">
        <f t="shared" si="4"/>
        <v>2680801</v>
      </c>
      <c r="K11" s="28">
        <f t="shared" si="5"/>
        <v>0</v>
      </c>
      <c r="L11" s="28">
        <f t="shared" si="6"/>
        <v>0</v>
      </c>
    </row>
    <row r="12" spans="1:12">
      <c r="A12" s="2" t="s">
        <v>79</v>
      </c>
      <c r="B12" s="3" t="s">
        <v>55</v>
      </c>
      <c r="C12" s="3" t="s">
        <v>47</v>
      </c>
      <c r="D12" s="3" t="s">
        <v>60</v>
      </c>
      <c r="E12" s="4">
        <v>1.018</v>
      </c>
      <c r="F12" s="11">
        <f t="shared" si="0"/>
        <v>2311267</v>
      </c>
      <c r="G12" s="20">
        <f t="shared" si="1"/>
        <v>115563</v>
      </c>
      <c r="H12" s="20">
        <f t="shared" si="2"/>
        <v>2195704</v>
      </c>
      <c r="I12" s="22">
        <f t="shared" si="3"/>
        <v>2195704</v>
      </c>
      <c r="J12" s="22">
        <f t="shared" si="4"/>
        <v>2195704</v>
      </c>
      <c r="K12" s="28">
        <f t="shared" si="5"/>
        <v>0</v>
      </c>
      <c r="L12" s="28">
        <f t="shared" si="6"/>
        <v>0</v>
      </c>
    </row>
    <row r="13" spans="1:12">
      <c r="A13" s="2" t="s">
        <v>8</v>
      </c>
      <c r="B13" s="3" t="s">
        <v>56</v>
      </c>
      <c r="C13" s="3" t="s">
        <v>47</v>
      </c>
      <c r="D13" s="3" t="s">
        <v>60</v>
      </c>
      <c r="E13" s="4">
        <v>1.018</v>
      </c>
      <c r="F13" s="11">
        <f t="shared" si="0"/>
        <v>1961890</v>
      </c>
      <c r="G13" s="20">
        <f t="shared" si="1"/>
        <v>98095</v>
      </c>
      <c r="H13" s="20">
        <f t="shared" si="2"/>
        <v>1863795</v>
      </c>
      <c r="I13" s="22">
        <f t="shared" si="3"/>
        <v>1863795</v>
      </c>
      <c r="J13" s="22">
        <f t="shared" si="4"/>
        <v>1863795</v>
      </c>
      <c r="K13" s="28">
        <f t="shared" si="5"/>
        <v>0</v>
      </c>
      <c r="L13" s="28">
        <f t="shared" si="6"/>
        <v>0</v>
      </c>
    </row>
    <row r="14" spans="1:12">
      <c r="A14" s="2" t="s">
        <v>9</v>
      </c>
      <c r="B14" s="3" t="s">
        <v>64</v>
      </c>
      <c r="C14" s="3" t="s">
        <v>47</v>
      </c>
      <c r="D14" s="3" t="s">
        <v>60</v>
      </c>
      <c r="E14" s="4">
        <v>1.018</v>
      </c>
      <c r="F14" s="11">
        <f t="shared" si="0"/>
        <v>2526269</v>
      </c>
      <c r="G14" s="20">
        <f t="shared" si="1"/>
        <v>126313</v>
      </c>
      <c r="H14" s="20">
        <f t="shared" si="2"/>
        <v>2399956</v>
      </c>
      <c r="I14" s="22">
        <f t="shared" si="3"/>
        <v>2399956</v>
      </c>
      <c r="J14" s="22">
        <f t="shared" si="4"/>
        <v>2399956</v>
      </c>
      <c r="K14" s="28">
        <f t="shared" si="5"/>
        <v>0</v>
      </c>
      <c r="L14" s="28">
        <f t="shared" si="6"/>
        <v>0</v>
      </c>
    </row>
    <row r="15" spans="1:12">
      <c r="A15" s="2" t="s">
        <v>10</v>
      </c>
      <c r="B15" s="3" t="s">
        <v>52</v>
      </c>
      <c r="C15" s="3" t="s">
        <v>47</v>
      </c>
      <c r="D15" s="3" t="s">
        <v>60</v>
      </c>
      <c r="E15" s="4">
        <v>1.018</v>
      </c>
      <c r="F15" s="11">
        <f t="shared" si="0"/>
        <v>2499394</v>
      </c>
      <c r="G15" s="20">
        <f t="shared" si="1"/>
        <v>124970</v>
      </c>
      <c r="H15" s="20">
        <f t="shared" si="2"/>
        <v>2374424</v>
      </c>
      <c r="I15" s="22">
        <f t="shared" si="3"/>
        <v>2374424</v>
      </c>
      <c r="J15" s="22">
        <f t="shared" si="4"/>
        <v>2374424</v>
      </c>
      <c r="K15" s="28">
        <f t="shared" si="5"/>
        <v>0</v>
      </c>
      <c r="L15" s="28">
        <f t="shared" si="6"/>
        <v>0</v>
      </c>
    </row>
    <row r="16" spans="1:12">
      <c r="A16" s="2" t="s">
        <v>11</v>
      </c>
      <c r="B16" s="3" t="s">
        <v>70</v>
      </c>
      <c r="C16" s="3" t="s">
        <v>47</v>
      </c>
      <c r="D16" s="3" t="s">
        <v>60</v>
      </c>
      <c r="E16" s="4">
        <v>1.018</v>
      </c>
      <c r="F16" s="11">
        <f t="shared" si="0"/>
        <v>1101883</v>
      </c>
      <c r="G16" s="20">
        <f t="shared" si="1"/>
        <v>55094</v>
      </c>
      <c r="H16" s="20">
        <f t="shared" si="2"/>
        <v>1046789</v>
      </c>
      <c r="I16" s="22">
        <f t="shared" si="3"/>
        <v>1046789</v>
      </c>
      <c r="J16" s="22">
        <f t="shared" si="4"/>
        <v>1046789</v>
      </c>
      <c r="K16" s="28">
        <f t="shared" si="5"/>
        <v>0</v>
      </c>
      <c r="L16" s="28">
        <f t="shared" si="6"/>
        <v>0</v>
      </c>
    </row>
    <row r="17" spans="1:12">
      <c r="A17" s="2" t="s">
        <v>12</v>
      </c>
      <c r="B17" s="3" t="s">
        <v>92</v>
      </c>
      <c r="C17" s="3" t="s">
        <v>47</v>
      </c>
      <c r="D17" s="3" t="s">
        <v>60</v>
      </c>
      <c r="E17" s="4">
        <v>1.018</v>
      </c>
      <c r="F17" s="11">
        <f t="shared" si="0"/>
        <v>2365018</v>
      </c>
      <c r="G17" s="20">
        <f t="shared" si="1"/>
        <v>118251</v>
      </c>
      <c r="H17" s="20">
        <f t="shared" si="2"/>
        <v>2246767</v>
      </c>
      <c r="I17" s="22">
        <f t="shared" si="3"/>
        <v>2246767</v>
      </c>
      <c r="J17" s="22">
        <f t="shared" si="4"/>
        <v>2246767</v>
      </c>
      <c r="K17" s="28">
        <f t="shared" si="5"/>
        <v>0</v>
      </c>
      <c r="L17" s="28">
        <f t="shared" si="6"/>
        <v>0</v>
      </c>
    </row>
    <row r="18" spans="1:12">
      <c r="A18" s="2" t="s">
        <v>13</v>
      </c>
      <c r="B18" s="3" t="s">
        <v>53</v>
      </c>
      <c r="C18" s="3" t="s">
        <v>47</v>
      </c>
      <c r="D18" s="3" t="s">
        <v>60</v>
      </c>
      <c r="E18" s="4">
        <v>1.018</v>
      </c>
      <c r="F18" s="11">
        <f t="shared" si="0"/>
        <v>2123141</v>
      </c>
      <c r="G18" s="20">
        <f t="shared" si="1"/>
        <v>106157</v>
      </c>
      <c r="H18" s="20">
        <f t="shared" si="2"/>
        <v>2016984</v>
      </c>
      <c r="I18" s="22">
        <f t="shared" si="3"/>
        <v>2016984</v>
      </c>
      <c r="J18" s="22">
        <f t="shared" si="4"/>
        <v>2016984</v>
      </c>
      <c r="K18" s="28">
        <f t="shared" si="5"/>
        <v>0</v>
      </c>
      <c r="L18" s="28">
        <f t="shared" si="6"/>
        <v>0</v>
      </c>
    </row>
    <row r="19" spans="1:12">
      <c r="A19" s="2" t="s">
        <v>14</v>
      </c>
      <c r="B19" s="3" t="s">
        <v>71</v>
      </c>
      <c r="C19" s="3" t="s">
        <v>47</v>
      </c>
      <c r="D19" s="3" t="s">
        <v>60</v>
      </c>
      <c r="E19" s="4">
        <v>1.018</v>
      </c>
      <c r="F19" s="11">
        <f t="shared" si="0"/>
        <v>2875646</v>
      </c>
      <c r="G19" s="20">
        <f t="shared" si="1"/>
        <v>143782</v>
      </c>
      <c r="H19" s="20">
        <f t="shared" si="2"/>
        <v>2731864</v>
      </c>
      <c r="I19" s="22">
        <f t="shared" si="3"/>
        <v>2731864</v>
      </c>
      <c r="J19" s="22">
        <f t="shared" si="4"/>
        <v>2731864</v>
      </c>
      <c r="K19" s="28">
        <f t="shared" si="5"/>
        <v>0</v>
      </c>
      <c r="L19" s="28">
        <f t="shared" si="6"/>
        <v>0</v>
      </c>
    </row>
    <row r="20" spans="1:12">
      <c r="A20" s="2" t="s">
        <v>80</v>
      </c>
      <c r="B20" s="3" t="s">
        <v>93</v>
      </c>
      <c r="C20" s="3" t="s">
        <v>47</v>
      </c>
      <c r="D20" s="3" t="s">
        <v>60</v>
      </c>
      <c r="E20" s="4">
        <v>1.018</v>
      </c>
      <c r="F20" s="11">
        <f t="shared" si="0"/>
        <v>2580019</v>
      </c>
      <c r="G20" s="20">
        <f t="shared" si="1"/>
        <v>129001</v>
      </c>
      <c r="H20" s="20">
        <f t="shared" si="2"/>
        <v>2451018</v>
      </c>
      <c r="I20" s="22">
        <f t="shared" si="3"/>
        <v>2451018</v>
      </c>
      <c r="J20" s="22">
        <f t="shared" si="4"/>
        <v>2451018</v>
      </c>
      <c r="K20" s="28">
        <f t="shared" si="5"/>
        <v>0</v>
      </c>
      <c r="L20" s="28">
        <f t="shared" si="6"/>
        <v>0</v>
      </c>
    </row>
    <row r="21" spans="1:12">
      <c r="A21" s="2" t="s">
        <v>15</v>
      </c>
      <c r="B21" s="3" t="s">
        <v>54</v>
      </c>
      <c r="C21" s="3" t="s">
        <v>47</v>
      </c>
      <c r="D21" s="3" t="s">
        <v>60</v>
      </c>
      <c r="E21" s="4">
        <v>1.018</v>
      </c>
      <c r="F21" s="11">
        <f t="shared" si="0"/>
        <v>1478136</v>
      </c>
      <c r="G21" s="20">
        <f t="shared" si="1"/>
        <v>73907</v>
      </c>
      <c r="H21" s="20">
        <f t="shared" si="2"/>
        <v>1404229</v>
      </c>
      <c r="I21" s="22">
        <f t="shared" si="3"/>
        <v>1404229</v>
      </c>
      <c r="J21" s="22">
        <f t="shared" si="4"/>
        <v>1404229</v>
      </c>
      <c r="K21" s="28">
        <f t="shared" si="5"/>
        <v>0</v>
      </c>
      <c r="L21" s="28">
        <f t="shared" si="6"/>
        <v>0</v>
      </c>
    </row>
    <row r="22" spans="1:12">
      <c r="A22" s="2" t="s">
        <v>16</v>
      </c>
      <c r="B22" s="3" t="s">
        <v>58</v>
      </c>
      <c r="C22" s="3" t="s">
        <v>47</v>
      </c>
      <c r="D22" s="3" t="s">
        <v>60</v>
      </c>
      <c r="E22" s="4">
        <v>1.018</v>
      </c>
      <c r="F22" s="11">
        <f t="shared" si="0"/>
        <v>2257517</v>
      </c>
      <c r="G22" s="20">
        <f t="shared" si="1"/>
        <v>112876</v>
      </c>
      <c r="H22" s="20">
        <f t="shared" si="2"/>
        <v>2144641</v>
      </c>
      <c r="I22" s="22">
        <f t="shared" si="3"/>
        <v>2144641</v>
      </c>
      <c r="J22" s="22">
        <f t="shared" si="4"/>
        <v>2144641</v>
      </c>
      <c r="K22" s="28">
        <f t="shared" si="5"/>
        <v>0</v>
      </c>
      <c r="L22" s="28">
        <f t="shared" si="6"/>
        <v>0</v>
      </c>
    </row>
    <row r="23" spans="1:12">
      <c r="A23" s="2" t="s">
        <v>17</v>
      </c>
      <c r="B23" s="3" t="s">
        <v>73</v>
      </c>
      <c r="C23" s="3" t="s">
        <v>47</v>
      </c>
      <c r="D23" s="3" t="s">
        <v>60</v>
      </c>
      <c r="E23" s="4">
        <v>1.018</v>
      </c>
      <c r="F23" s="11">
        <f t="shared" si="0"/>
        <v>2929397</v>
      </c>
      <c r="G23" s="20">
        <f t="shared" si="1"/>
        <v>146470</v>
      </c>
      <c r="H23" s="20">
        <f t="shared" si="2"/>
        <v>2782927</v>
      </c>
      <c r="I23" s="22">
        <f t="shared" si="3"/>
        <v>2782927</v>
      </c>
      <c r="J23" s="22">
        <f t="shared" si="4"/>
        <v>2782927</v>
      </c>
      <c r="K23" s="28">
        <f t="shared" si="5"/>
        <v>0</v>
      </c>
      <c r="L23" s="28">
        <f t="shared" si="6"/>
        <v>0</v>
      </c>
    </row>
    <row r="24" spans="1:12">
      <c r="A24" s="2" t="s">
        <v>18</v>
      </c>
      <c r="B24" s="3" t="s">
        <v>96</v>
      </c>
      <c r="C24" s="3" t="s">
        <v>47</v>
      </c>
      <c r="D24" s="3" t="s">
        <v>60</v>
      </c>
      <c r="E24" s="4">
        <v>1.018</v>
      </c>
      <c r="F24" s="11">
        <f t="shared" si="0"/>
        <v>967507</v>
      </c>
      <c r="G24" s="20">
        <f t="shared" si="1"/>
        <v>48375</v>
      </c>
      <c r="H24" s="20">
        <f t="shared" si="2"/>
        <v>919132</v>
      </c>
      <c r="I24" s="22">
        <f t="shared" si="3"/>
        <v>919132</v>
      </c>
      <c r="J24" s="22">
        <f t="shared" si="4"/>
        <v>919132</v>
      </c>
      <c r="K24" s="28">
        <f t="shared" si="5"/>
        <v>0</v>
      </c>
      <c r="L24" s="28">
        <f t="shared" si="6"/>
        <v>0</v>
      </c>
    </row>
    <row r="25" spans="1:12">
      <c r="A25" s="2" t="s">
        <v>19</v>
      </c>
      <c r="B25" s="3" t="s">
        <v>94</v>
      </c>
      <c r="C25" s="3" t="s">
        <v>47</v>
      </c>
      <c r="D25" s="3" t="s">
        <v>60</v>
      </c>
      <c r="E25" s="4">
        <v>1.018</v>
      </c>
      <c r="F25" s="11">
        <f t="shared" si="0"/>
        <v>3547526</v>
      </c>
      <c r="G25" s="20">
        <f t="shared" si="1"/>
        <v>177376</v>
      </c>
      <c r="H25" s="20">
        <f t="shared" si="2"/>
        <v>3370150</v>
      </c>
      <c r="I25" s="22">
        <f t="shared" si="3"/>
        <v>3370150</v>
      </c>
      <c r="J25" s="22">
        <f t="shared" si="4"/>
        <v>3370150</v>
      </c>
      <c r="K25" s="28">
        <f t="shared" si="5"/>
        <v>0</v>
      </c>
      <c r="L25" s="28">
        <f t="shared" si="6"/>
        <v>0</v>
      </c>
    </row>
    <row r="26" spans="1:12">
      <c r="A26" s="2" t="s">
        <v>20</v>
      </c>
      <c r="B26" s="3" t="s">
        <v>53</v>
      </c>
      <c r="C26" s="3" t="s">
        <v>47</v>
      </c>
      <c r="D26" s="3" t="s">
        <v>60</v>
      </c>
      <c r="E26" s="4">
        <v>1.018</v>
      </c>
      <c r="F26" s="11">
        <f t="shared" si="0"/>
        <v>2123141</v>
      </c>
      <c r="G26" s="20">
        <f t="shared" si="1"/>
        <v>106157</v>
      </c>
      <c r="H26" s="20">
        <f t="shared" si="2"/>
        <v>2016984</v>
      </c>
      <c r="I26" s="22">
        <f t="shared" si="3"/>
        <v>2016984</v>
      </c>
      <c r="J26" s="22">
        <f t="shared" si="4"/>
        <v>2016984</v>
      </c>
      <c r="K26" s="28">
        <f t="shared" si="5"/>
        <v>0</v>
      </c>
      <c r="L26" s="28">
        <f t="shared" si="6"/>
        <v>0</v>
      </c>
    </row>
    <row r="27" spans="1:12">
      <c r="A27" s="2" t="s">
        <v>21</v>
      </c>
      <c r="B27" s="3" t="s">
        <v>75</v>
      </c>
      <c r="C27" s="3" t="s">
        <v>47</v>
      </c>
      <c r="D27" s="3" t="s">
        <v>60</v>
      </c>
      <c r="E27" s="4">
        <v>1.018</v>
      </c>
      <c r="F27" s="11">
        <f t="shared" si="0"/>
        <v>2848771</v>
      </c>
      <c r="G27" s="20">
        <f t="shared" si="1"/>
        <v>142439</v>
      </c>
      <c r="H27" s="20">
        <f t="shared" si="2"/>
        <v>2706332</v>
      </c>
      <c r="I27" s="22">
        <f t="shared" si="3"/>
        <v>2706332</v>
      </c>
      <c r="J27" s="22">
        <f t="shared" si="4"/>
        <v>2706332</v>
      </c>
      <c r="K27" s="28">
        <f t="shared" si="5"/>
        <v>0</v>
      </c>
      <c r="L27" s="28">
        <f t="shared" si="6"/>
        <v>0</v>
      </c>
    </row>
    <row r="28" spans="1:12">
      <c r="A28" s="2" t="s">
        <v>22</v>
      </c>
      <c r="B28" s="3" t="s">
        <v>74</v>
      </c>
      <c r="C28" s="3" t="s">
        <v>47</v>
      </c>
      <c r="D28" s="3" t="s">
        <v>60</v>
      </c>
      <c r="E28" s="4">
        <v>1.018</v>
      </c>
      <c r="F28" s="11">
        <f t="shared" si="0"/>
        <v>2687520</v>
      </c>
      <c r="G28" s="20">
        <f t="shared" si="1"/>
        <v>134376</v>
      </c>
      <c r="H28" s="20">
        <f t="shared" si="2"/>
        <v>2553144</v>
      </c>
      <c r="I28" s="22">
        <f t="shared" si="3"/>
        <v>2553144</v>
      </c>
      <c r="J28" s="22">
        <f t="shared" si="4"/>
        <v>2553144</v>
      </c>
      <c r="K28" s="28">
        <f t="shared" si="5"/>
        <v>0</v>
      </c>
      <c r="L28" s="28">
        <f t="shared" si="6"/>
        <v>0</v>
      </c>
    </row>
    <row r="29" spans="1:12">
      <c r="A29" s="2" t="s">
        <v>81</v>
      </c>
      <c r="B29" s="3" t="s">
        <v>54</v>
      </c>
      <c r="C29" s="3" t="s">
        <v>47</v>
      </c>
      <c r="D29" s="3" t="s">
        <v>60</v>
      </c>
      <c r="E29" s="4">
        <v>1.018</v>
      </c>
      <c r="F29" s="11">
        <f t="shared" si="0"/>
        <v>1478136</v>
      </c>
      <c r="G29" s="20">
        <f t="shared" si="1"/>
        <v>73907</v>
      </c>
      <c r="H29" s="20">
        <f t="shared" si="2"/>
        <v>1404229</v>
      </c>
      <c r="I29" s="22">
        <f t="shared" si="3"/>
        <v>1404229</v>
      </c>
      <c r="J29" s="22">
        <f t="shared" si="4"/>
        <v>1404229</v>
      </c>
      <c r="K29" s="28">
        <f t="shared" si="5"/>
        <v>0</v>
      </c>
      <c r="L29" s="28">
        <f t="shared" si="6"/>
        <v>0</v>
      </c>
    </row>
    <row r="30" spans="1:12">
      <c r="A30" s="2" t="s">
        <v>23</v>
      </c>
      <c r="B30" s="3" t="s">
        <v>95</v>
      </c>
      <c r="C30" s="3" t="s">
        <v>47</v>
      </c>
      <c r="D30" s="3" t="s">
        <v>60</v>
      </c>
      <c r="E30" s="4">
        <v>1.018</v>
      </c>
      <c r="F30" s="11">
        <f t="shared" si="0"/>
        <v>3090648</v>
      </c>
      <c r="G30" s="20">
        <f t="shared" si="1"/>
        <v>154532</v>
      </c>
      <c r="H30" s="20">
        <f t="shared" si="2"/>
        <v>2936116</v>
      </c>
      <c r="I30" s="22">
        <f t="shared" si="3"/>
        <v>2936116</v>
      </c>
      <c r="J30" s="22">
        <f t="shared" si="4"/>
        <v>2936116</v>
      </c>
      <c r="K30" s="28">
        <f t="shared" si="5"/>
        <v>0</v>
      </c>
      <c r="L30" s="28">
        <f t="shared" si="6"/>
        <v>0</v>
      </c>
    </row>
    <row r="31" spans="1:12">
      <c r="A31" s="2" t="s">
        <v>24</v>
      </c>
      <c r="B31" s="3" t="s">
        <v>53</v>
      </c>
      <c r="C31" s="3" t="s">
        <v>47</v>
      </c>
      <c r="D31" s="3" t="s">
        <v>60</v>
      </c>
      <c r="E31" s="4">
        <v>1.018</v>
      </c>
      <c r="F31" s="11">
        <f t="shared" si="0"/>
        <v>2123141</v>
      </c>
      <c r="G31" s="20">
        <f t="shared" si="1"/>
        <v>106157</v>
      </c>
      <c r="H31" s="20">
        <f t="shared" si="2"/>
        <v>2016984</v>
      </c>
      <c r="I31" s="22">
        <f t="shared" si="3"/>
        <v>2016984</v>
      </c>
      <c r="J31" s="22">
        <f t="shared" si="4"/>
        <v>2016984</v>
      </c>
      <c r="K31" s="28">
        <f t="shared" si="5"/>
        <v>0</v>
      </c>
      <c r="L31" s="28">
        <f t="shared" si="6"/>
        <v>0</v>
      </c>
    </row>
    <row r="32" spans="1:12">
      <c r="A32" s="2" t="s">
        <v>25</v>
      </c>
      <c r="B32" s="3" t="s">
        <v>51</v>
      </c>
      <c r="C32" s="3" t="s">
        <v>47</v>
      </c>
      <c r="D32" s="3" t="s">
        <v>60</v>
      </c>
      <c r="E32" s="4">
        <v>1.018</v>
      </c>
      <c r="F32" s="11">
        <f t="shared" si="0"/>
        <v>1128758</v>
      </c>
      <c r="G32" s="20">
        <f t="shared" si="1"/>
        <v>56438</v>
      </c>
      <c r="H32" s="20">
        <f t="shared" si="2"/>
        <v>1072320</v>
      </c>
      <c r="I32" s="22">
        <f t="shared" si="3"/>
        <v>1072320</v>
      </c>
      <c r="J32" s="22">
        <f t="shared" si="4"/>
        <v>1072320</v>
      </c>
      <c r="K32" s="28">
        <f t="shared" si="5"/>
        <v>0</v>
      </c>
      <c r="L32" s="28">
        <f t="shared" si="6"/>
        <v>0</v>
      </c>
    </row>
    <row r="33" spans="1:12">
      <c r="A33" s="21" t="s">
        <v>88</v>
      </c>
      <c r="B33" s="3"/>
      <c r="C33" s="3"/>
      <c r="D33" s="3"/>
      <c r="E33" s="4"/>
      <c r="F33" s="11"/>
      <c r="G33" s="20"/>
      <c r="H33" s="20"/>
      <c r="I33" s="22">
        <f>G34</f>
        <v>3120210</v>
      </c>
      <c r="J33" s="22">
        <f>G34</f>
        <v>3120210</v>
      </c>
    </row>
    <row r="34" spans="1:12">
      <c r="A34" s="5" t="s">
        <v>26</v>
      </c>
      <c r="B34" s="6">
        <f>B5+B6+B7+B8+B9+B10+B11+B12+B13+B14+B15+B16+B17+B18+B19+B20+B21+B22+B23+B24+B25+B26+B27+B28+B29+B30+B31+B32</f>
        <v>2322</v>
      </c>
      <c r="C34" s="6"/>
      <c r="D34" s="6"/>
      <c r="E34" s="6"/>
      <c r="F34" s="6">
        <f>SUM(F5:F33)</f>
        <v>62404215</v>
      </c>
      <c r="G34" s="6">
        <f t="shared" ref="G34:J34" si="7">SUM(G5:G33)</f>
        <v>3120210</v>
      </c>
      <c r="H34" s="6">
        <f t="shared" si="7"/>
        <v>59284005</v>
      </c>
      <c r="I34" s="6">
        <f t="shared" si="7"/>
        <v>62404215</v>
      </c>
      <c r="J34" s="6">
        <f t="shared" si="7"/>
        <v>62404215</v>
      </c>
      <c r="K34" s="28">
        <f>G34+H34-I34</f>
        <v>0</v>
      </c>
      <c r="L34" s="28">
        <f>G34+H34-J34</f>
        <v>0</v>
      </c>
    </row>
    <row r="37" spans="1:12" ht="44.25" customHeight="1">
      <c r="B37" s="44" t="s">
        <v>62</v>
      </c>
      <c r="C37" s="44"/>
      <c r="D37" s="44"/>
      <c r="E37" s="44"/>
      <c r="F37" s="44"/>
      <c r="G37" s="44"/>
    </row>
  </sheetData>
  <mergeCells count="10">
    <mergeCell ref="B37:G37"/>
    <mergeCell ref="B1:H1"/>
    <mergeCell ref="H3:H4"/>
    <mergeCell ref="A3:A4"/>
    <mergeCell ref="B3:B4"/>
    <mergeCell ref="G3:G4"/>
    <mergeCell ref="C3:C4"/>
    <mergeCell ref="D3:D4"/>
    <mergeCell ref="F3:F4"/>
    <mergeCell ref="E3:E4"/>
  </mergeCells>
  <conditionalFormatting sqref="A34 B1 A3:A4 B33:F33 A5:F32">
    <cfRule type="expression" dxfId="50" priority="376" stopIfTrue="1">
      <formula>HasError()</formula>
    </cfRule>
    <cfRule type="expression" dxfId="49" priority="377" stopIfTrue="1">
      <formula>LockedByCondition()</formula>
    </cfRule>
    <cfRule type="expression" dxfId="48" priority="378" stopIfTrue="1">
      <formula>Locked()</formula>
    </cfRule>
  </conditionalFormatting>
  <conditionalFormatting sqref="B3 D3 F3:G3">
    <cfRule type="expression" dxfId="47" priority="22" stopIfTrue="1">
      <formula>HasError()</formula>
    </cfRule>
    <cfRule type="expression" dxfId="46" priority="23" stopIfTrue="1">
      <formula>LockedByCondition()</formula>
    </cfRule>
    <cfRule type="expression" dxfId="45" priority="24" stopIfTrue="1">
      <formula>Locked()</formula>
    </cfRule>
  </conditionalFormatting>
  <conditionalFormatting sqref="E3:E4">
    <cfRule type="expression" dxfId="44" priority="16" stopIfTrue="1">
      <formula>HasError()</formula>
    </cfRule>
    <cfRule type="expression" dxfId="43" priority="17" stopIfTrue="1">
      <formula>LockedByCondition()</formula>
    </cfRule>
    <cfRule type="expression" dxfId="42" priority="18" stopIfTrue="1">
      <formula>Locked()</formula>
    </cfRule>
  </conditionalFormatting>
  <conditionalFormatting sqref="H3">
    <cfRule type="expression" dxfId="41" priority="13" stopIfTrue="1">
      <formula>HasError()</formula>
    </cfRule>
    <cfRule type="expression" dxfId="40" priority="14" stopIfTrue="1">
      <formula>LockedByCondition()</formula>
    </cfRule>
    <cfRule type="expression" dxfId="39" priority="15" stopIfTrue="1">
      <formula>Locked()</formula>
    </cfRule>
  </conditionalFormatting>
  <conditionalFormatting sqref="I3:J4">
    <cfRule type="expression" dxfId="38" priority="10" stopIfTrue="1">
      <formula>HasError()</formula>
    </cfRule>
    <cfRule type="expression" dxfId="37" priority="11" stopIfTrue="1">
      <formula>LockedByCondition()</formula>
    </cfRule>
    <cfRule type="expression" dxfId="36" priority="12" stopIfTrue="1">
      <formula>Locked()</formula>
    </cfRule>
  </conditionalFormatting>
  <conditionalFormatting sqref="G5:G33">
    <cfRule type="expression" dxfId="35" priority="7" stopIfTrue="1">
      <formula>HasError()</formula>
    </cfRule>
    <cfRule type="expression" dxfId="34" priority="8" stopIfTrue="1">
      <formula>LockedByCondition()</formula>
    </cfRule>
    <cfRule type="expression" dxfId="33" priority="9" stopIfTrue="1">
      <formula>Locked()</formula>
    </cfRule>
  </conditionalFormatting>
  <conditionalFormatting sqref="H5:H33">
    <cfRule type="expression" dxfId="32" priority="4" stopIfTrue="1">
      <formula>HasError()</formula>
    </cfRule>
    <cfRule type="expression" dxfId="31" priority="5" stopIfTrue="1">
      <formula>LockedByCondition()</formula>
    </cfRule>
    <cfRule type="expression" dxfId="30" priority="6" stopIfTrue="1">
      <formula>Locked()</formula>
    </cfRule>
  </conditionalFormatting>
  <conditionalFormatting sqref="A33">
    <cfRule type="expression" dxfId="29" priority="1" stopIfTrue="1">
      <formula>HasError()</formula>
    </cfRule>
    <cfRule type="expression" dxfId="28" priority="2" stopIfTrue="1">
      <formula>LockedByCondition()</formula>
    </cfRule>
    <cfRule type="expression" dxfId="27" priority="3" stopIfTrue="1">
      <formula>Locked()</formula>
    </cfRule>
  </conditionalFormatting>
  <pageMargins left="0.31496062992125984" right="0.31496062992125984" top="0.35433070866141736" bottom="0.35433070866141736" header="0.31496062992125984" footer="0.31496062992125984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E3" sqref="E3:G4"/>
    </sheetView>
  </sheetViews>
  <sheetFormatPr defaultRowHeight="66" customHeight="1"/>
  <cols>
    <col min="1" max="1" width="29.85546875" style="1" customWidth="1"/>
    <col min="2" max="4" width="22.140625" style="1" customWidth="1"/>
    <col min="5" max="5" width="16.140625" style="1" customWidth="1"/>
    <col min="6" max="6" width="18.28515625" style="1" customWidth="1"/>
    <col min="7" max="7" width="17.5703125" style="1" customWidth="1"/>
    <col min="8" max="8" width="15.140625" style="1" customWidth="1"/>
    <col min="9" max="209" width="9.140625" style="1"/>
    <col min="210" max="210" width="40" style="1" customWidth="1"/>
    <col min="211" max="249" width="14.42578125" style="1" customWidth="1"/>
    <col min="250" max="250" width="19.7109375" style="1" customWidth="1"/>
    <col min="251" max="259" width="14.42578125" style="1" customWidth="1"/>
    <col min="260" max="465" width="9.140625" style="1"/>
    <col min="466" max="466" width="40" style="1" customWidth="1"/>
    <col min="467" max="505" width="14.42578125" style="1" customWidth="1"/>
    <col min="506" max="506" width="19.7109375" style="1" customWidth="1"/>
    <col min="507" max="515" width="14.42578125" style="1" customWidth="1"/>
    <col min="516" max="721" width="9.140625" style="1"/>
    <col min="722" max="722" width="40" style="1" customWidth="1"/>
    <col min="723" max="761" width="14.42578125" style="1" customWidth="1"/>
    <col min="762" max="762" width="19.7109375" style="1" customWidth="1"/>
    <col min="763" max="771" width="14.42578125" style="1" customWidth="1"/>
    <col min="772" max="977" width="9.140625" style="1"/>
    <col min="978" max="978" width="40" style="1" customWidth="1"/>
    <col min="979" max="1017" width="14.42578125" style="1" customWidth="1"/>
    <col min="1018" max="1018" width="19.7109375" style="1" customWidth="1"/>
    <col min="1019" max="1027" width="14.42578125" style="1" customWidth="1"/>
    <col min="1028" max="1233" width="9.140625" style="1"/>
    <col min="1234" max="1234" width="40" style="1" customWidth="1"/>
    <col min="1235" max="1273" width="14.42578125" style="1" customWidth="1"/>
    <col min="1274" max="1274" width="19.7109375" style="1" customWidth="1"/>
    <col min="1275" max="1283" width="14.42578125" style="1" customWidth="1"/>
    <col min="1284" max="1489" width="9.140625" style="1"/>
    <col min="1490" max="1490" width="40" style="1" customWidth="1"/>
    <col min="1491" max="1529" width="14.42578125" style="1" customWidth="1"/>
    <col min="1530" max="1530" width="19.7109375" style="1" customWidth="1"/>
    <col min="1531" max="1539" width="14.42578125" style="1" customWidth="1"/>
    <col min="1540" max="1745" width="9.140625" style="1"/>
    <col min="1746" max="1746" width="40" style="1" customWidth="1"/>
    <col min="1747" max="1785" width="14.42578125" style="1" customWidth="1"/>
    <col min="1786" max="1786" width="19.7109375" style="1" customWidth="1"/>
    <col min="1787" max="1795" width="14.42578125" style="1" customWidth="1"/>
    <col min="1796" max="2001" width="9.140625" style="1"/>
    <col min="2002" max="2002" width="40" style="1" customWidth="1"/>
    <col min="2003" max="2041" width="14.42578125" style="1" customWidth="1"/>
    <col min="2042" max="2042" width="19.7109375" style="1" customWidth="1"/>
    <col min="2043" max="2051" width="14.42578125" style="1" customWidth="1"/>
    <col min="2052" max="2257" width="9.140625" style="1"/>
    <col min="2258" max="2258" width="40" style="1" customWidth="1"/>
    <col min="2259" max="2297" width="14.42578125" style="1" customWidth="1"/>
    <col min="2298" max="2298" width="19.7109375" style="1" customWidth="1"/>
    <col min="2299" max="2307" width="14.42578125" style="1" customWidth="1"/>
    <col min="2308" max="2513" width="9.140625" style="1"/>
    <col min="2514" max="2514" width="40" style="1" customWidth="1"/>
    <col min="2515" max="2553" width="14.42578125" style="1" customWidth="1"/>
    <col min="2554" max="2554" width="19.7109375" style="1" customWidth="1"/>
    <col min="2555" max="2563" width="14.42578125" style="1" customWidth="1"/>
    <col min="2564" max="2769" width="9.140625" style="1"/>
    <col min="2770" max="2770" width="40" style="1" customWidth="1"/>
    <col min="2771" max="2809" width="14.42578125" style="1" customWidth="1"/>
    <col min="2810" max="2810" width="19.7109375" style="1" customWidth="1"/>
    <col min="2811" max="2819" width="14.42578125" style="1" customWidth="1"/>
    <col min="2820" max="3025" width="9.140625" style="1"/>
    <col min="3026" max="3026" width="40" style="1" customWidth="1"/>
    <col min="3027" max="3065" width="14.42578125" style="1" customWidth="1"/>
    <col min="3066" max="3066" width="19.7109375" style="1" customWidth="1"/>
    <col min="3067" max="3075" width="14.42578125" style="1" customWidth="1"/>
    <col min="3076" max="3281" width="9.140625" style="1"/>
    <col min="3282" max="3282" width="40" style="1" customWidth="1"/>
    <col min="3283" max="3321" width="14.42578125" style="1" customWidth="1"/>
    <col min="3322" max="3322" width="19.7109375" style="1" customWidth="1"/>
    <col min="3323" max="3331" width="14.42578125" style="1" customWidth="1"/>
    <col min="3332" max="3537" width="9.140625" style="1"/>
    <col min="3538" max="3538" width="40" style="1" customWidth="1"/>
    <col min="3539" max="3577" width="14.42578125" style="1" customWidth="1"/>
    <col min="3578" max="3578" width="19.7109375" style="1" customWidth="1"/>
    <col min="3579" max="3587" width="14.42578125" style="1" customWidth="1"/>
    <col min="3588" max="3793" width="9.140625" style="1"/>
    <col min="3794" max="3794" width="40" style="1" customWidth="1"/>
    <col min="3795" max="3833" width="14.42578125" style="1" customWidth="1"/>
    <col min="3834" max="3834" width="19.7109375" style="1" customWidth="1"/>
    <col min="3835" max="3843" width="14.42578125" style="1" customWidth="1"/>
    <col min="3844" max="4049" width="9.140625" style="1"/>
    <col min="4050" max="4050" width="40" style="1" customWidth="1"/>
    <col min="4051" max="4089" width="14.42578125" style="1" customWidth="1"/>
    <col min="4090" max="4090" width="19.7109375" style="1" customWidth="1"/>
    <col min="4091" max="4099" width="14.42578125" style="1" customWidth="1"/>
    <col min="4100" max="4305" width="9.140625" style="1"/>
    <col min="4306" max="4306" width="40" style="1" customWidth="1"/>
    <col min="4307" max="4345" width="14.42578125" style="1" customWidth="1"/>
    <col min="4346" max="4346" width="19.7109375" style="1" customWidth="1"/>
    <col min="4347" max="4355" width="14.42578125" style="1" customWidth="1"/>
    <col min="4356" max="4561" width="9.140625" style="1"/>
    <col min="4562" max="4562" width="40" style="1" customWidth="1"/>
    <col min="4563" max="4601" width="14.42578125" style="1" customWidth="1"/>
    <col min="4602" max="4602" width="19.7109375" style="1" customWidth="1"/>
    <col min="4603" max="4611" width="14.42578125" style="1" customWidth="1"/>
    <col min="4612" max="4817" width="9.140625" style="1"/>
    <col min="4818" max="4818" width="40" style="1" customWidth="1"/>
    <col min="4819" max="4857" width="14.42578125" style="1" customWidth="1"/>
    <col min="4858" max="4858" width="19.7109375" style="1" customWidth="1"/>
    <col min="4859" max="4867" width="14.42578125" style="1" customWidth="1"/>
    <col min="4868" max="5073" width="9.140625" style="1"/>
    <col min="5074" max="5074" width="40" style="1" customWidth="1"/>
    <col min="5075" max="5113" width="14.42578125" style="1" customWidth="1"/>
    <col min="5114" max="5114" width="19.7109375" style="1" customWidth="1"/>
    <col min="5115" max="5123" width="14.42578125" style="1" customWidth="1"/>
    <col min="5124" max="5329" width="9.140625" style="1"/>
    <col min="5330" max="5330" width="40" style="1" customWidth="1"/>
    <col min="5331" max="5369" width="14.42578125" style="1" customWidth="1"/>
    <col min="5370" max="5370" width="19.7109375" style="1" customWidth="1"/>
    <col min="5371" max="5379" width="14.42578125" style="1" customWidth="1"/>
    <col min="5380" max="5585" width="9.140625" style="1"/>
    <col min="5586" max="5586" width="40" style="1" customWidth="1"/>
    <col min="5587" max="5625" width="14.42578125" style="1" customWidth="1"/>
    <col min="5626" max="5626" width="19.7109375" style="1" customWidth="1"/>
    <col min="5627" max="5635" width="14.42578125" style="1" customWidth="1"/>
    <col min="5636" max="5841" width="9.140625" style="1"/>
    <col min="5842" max="5842" width="40" style="1" customWidth="1"/>
    <col min="5843" max="5881" width="14.42578125" style="1" customWidth="1"/>
    <col min="5882" max="5882" width="19.7109375" style="1" customWidth="1"/>
    <col min="5883" max="5891" width="14.42578125" style="1" customWidth="1"/>
    <col min="5892" max="6097" width="9.140625" style="1"/>
    <col min="6098" max="6098" width="40" style="1" customWidth="1"/>
    <col min="6099" max="6137" width="14.42578125" style="1" customWidth="1"/>
    <col min="6138" max="6138" width="19.7109375" style="1" customWidth="1"/>
    <col min="6139" max="6147" width="14.42578125" style="1" customWidth="1"/>
    <col min="6148" max="6353" width="9.140625" style="1"/>
    <col min="6354" max="6354" width="40" style="1" customWidth="1"/>
    <col min="6355" max="6393" width="14.42578125" style="1" customWidth="1"/>
    <col min="6394" max="6394" width="19.7109375" style="1" customWidth="1"/>
    <col min="6395" max="6403" width="14.42578125" style="1" customWidth="1"/>
    <col min="6404" max="6609" width="9.140625" style="1"/>
    <col min="6610" max="6610" width="40" style="1" customWidth="1"/>
    <col min="6611" max="6649" width="14.42578125" style="1" customWidth="1"/>
    <col min="6650" max="6650" width="19.7109375" style="1" customWidth="1"/>
    <col min="6651" max="6659" width="14.42578125" style="1" customWidth="1"/>
    <col min="6660" max="6865" width="9.140625" style="1"/>
    <col min="6866" max="6866" width="40" style="1" customWidth="1"/>
    <col min="6867" max="6905" width="14.42578125" style="1" customWidth="1"/>
    <col min="6906" max="6906" width="19.7109375" style="1" customWidth="1"/>
    <col min="6907" max="6915" width="14.42578125" style="1" customWidth="1"/>
    <col min="6916" max="7121" width="9.140625" style="1"/>
    <col min="7122" max="7122" width="40" style="1" customWidth="1"/>
    <col min="7123" max="7161" width="14.42578125" style="1" customWidth="1"/>
    <col min="7162" max="7162" width="19.7109375" style="1" customWidth="1"/>
    <col min="7163" max="7171" width="14.42578125" style="1" customWidth="1"/>
    <col min="7172" max="7377" width="9.140625" style="1"/>
    <col min="7378" max="7378" width="40" style="1" customWidth="1"/>
    <col min="7379" max="7417" width="14.42578125" style="1" customWidth="1"/>
    <col min="7418" max="7418" width="19.7109375" style="1" customWidth="1"/>
    <col min="7419" max="7427" width="14.42578125" style="1" customWidth="1"/>
    <col min="7428" max="7633" width="9.140625" style="1"/>
    <col min="7634" max="7634" width="40" style="1" customWidth="1"/>
    <col min="7635" max="7673" width="14.42578125" style="1" customWidth="1"/>
    <col min="7674" max="7674" width="19.7109375" style="1" customWidth="1"/>
    <col min="7675" max="7683" width="14.42578125" style="1" customWidth="1"/>
    <col min="7684" max="7889" width="9.140625" style="1"/>
    <col min="7890" max="7890" width="40" style="1" customWidth="1"/>
    <col min="7891" max="7929" width="14.42578125" style="1" customWidth="1"/>
    <col min="7930" max="7930" width="19.7109375" style="1" customWidth="1"/>
    <col min="7931" max="7939" width="14.42578125" style="1" customWidth="1"/>
    <col min="7940" max="8145" width="9.140625" style="1"/>
    <col min="8146" max="8146" width="40" style="1" customWidth="1"/>
    <col min="8147" max="8185" width="14.42578125" style="1" customWidth="1"/>
    <col min="8186" max="8186" width="19.7109375" style="1" customWidth="1"/>
    <col min="8187" max="8195" width="14.42578125" style="1" customWidth="1"/>
    <col min="8196" max="8401" width="9.140625" style="1"/>
    <col min="8402" max="8402" width="40" style="1" customWidth="1"/>
    <col min="8403" max="8441" width="14.42578125" style="1" customWidth="1"/>
    <col min="8442" max="8442" width="19.7109375" style="1" customWidth="1"/>
    <col min="8443" max="8451" width="14.42578125" style="1" customWidth="1"/>
    <col min="8452" max="8657" width="9.140625" style="1"/>
    <col min="8658" max="8658" width="40" style="1" customWidth="1"/>
    <col min="8659" max="8697" width="14.42578125" style="1" customWidth="1"/>
    <col min="8698" max="8698" width="19.7109375" style="1" customWidth="1"/>
    <col min="8699" max="8707" width="14.42578125" style="1" customWidth="1"/>
    <col min="8708" max="8913" width="9.140625" style="1"/>
    <col min="8914" max="8914" width="40" style="1" customWidth="1"/>
    <col min="8915" max="8953" width="14.42578125" style="1" customWidth="1"/>
    <col min="8954" max="8954" width="19.7109375" style="1" customWidth="1"/>
    <col min="8955" max="8963" width="14.42578125" style="1" customWidth="1"/>
    <col min="8964" max="9169" width="9.140625" style="1"/>
    <col min="9170" max="9170" width="40" style="1" customWidth="1"/>
    <col min="9171" max="9209" width="14.42578125" style="1" customWidth="1"/>
    <col min="9210" max="9210" width="19.7109375" style="1" customWidth="1"/>
    <col min="9211" max="9219" width="14.42578125" style="1" customWidth="1"/>
    <col min="9220" max="9425" width="9.140625" style="1"/>
    <col min="9426" max="9426" width="40" style="1" customWidth="1"/>
    <col min="9427" max="9465" width="14.42578125" style="1" customWidth="1"/>
    <col min="9466" max="9466" width="19.7109375" style="1" customWidth="1"/>
    <col min="9467" max="9475" width="14.42578125" style="1" customWidth="1"/>
    <col min="9476" max="9681" width="9.140625" style="1"/>
    <col min="9682" max="9682" width="40" style="1" customWidth="1"/>
    <col min="9683" max="9721" width="14.42578125" style="1" customWidth="1"/>
    <col min="9722" max="9722" width="19.7109375" style="1" customWidth="1"/>
    <col min="9723" max="9731" width="14.42578125" style="1" customWidth="1"/>
    <col min="9732" max="9937" width="9.140625" style="1"/>
    <col min="9938" max="9938" width="40" style="1" customWidth="1"/>
    <col min="9939" max="9977" width="14.42578125" style="1" customWidth="1"/>
    <col min="9978" max="9978" width="19.7109375" style="1" customWidth="1"/>
    <col min="9979" max="9987" width="14.42578125" style="1" customWidth="1"/>
    <col min="9988" max="10193" width="9.140625" style="1"/>
    <col min="10194" max="10194" width="40" style="1" customWidth="1"/>
    <col min="10195" max="10233" width="14.42578125" style="1" customWidth="1"/>
    <col min="10234" max="10234" width="19.7109375" style="1" customWidth="1"/>
    <col min="10235" max="10243" width="14.42578125" style="1" customWidth="1"/>
    <col min="10244" max="10449" width="9.140625" style="1"/>
    <col min="10450" max="10450" width="40" style="1" customWidth="1"/>
    <col min="10451" max="10489" width="14.42578125" style="1" customWidth="1"/>
    <col min="10490" max="10490" width="19.7109375" style="1" customWidth="1"/>
    <col min="10491" max="10499" width="14.42578125" style="1" customWidth="1"/>
    <col min="10500" max="10705" width="9.140625" style="1"/>
    <col min="10706" max="10706" width="40" style="1" customWidth="1"/>
    <col min="10707" max="10745" width="14.42578125" style="1" customWidth="1"/>
    <col min="10746" max="10746" width="19.7109375" style="1" customWidth="1"/>
    <col min="10747" max="10755" width="14.42578125" style="1" customWidth="1"/>
    <col min="10756" max="10961" width="9.140625" style="1"/>
    <col min="10962" max="10962" width="40" style="1" customWidth="1"/>
    <col min="10963" max="11001" width="14.42578125" style="1" customWidth="1"/>
    <col min="11002" max="11002" width="19.7109375" style="1" customWidth="1"/>
    <col min="11003" max="11011" width="14.42578125" style="1" customWidth="1"/>
    <col min="11012" max="11217" width="9.140625" style="1"/>
    <col min="11218" max="11218" width="40" style="1" customWidth="1"/>
    <col min="11219" max="11257" width="14.42578125" style="1" customWidth="1"/>
    <col min="11258" max="11258" width="19.7109375" style="1" customWidth="1"/>
    <col min="11259" max="11267" width="14.42578125" style="1" customWidth="1"/>
    <col min="11268" max="11473" width="9.140625" style="1"/>
    <col min="11474" max="11474" width="40" style="1" customWidth="1"/>
    <col min="11475" max="11513" width="14.42578125" style="1" customWidth="1"/>
    <col min="11514" max="11514" width="19.7109375" style="1" customWidth="1"/>
    <col min="11515" max="11523" width="14.42578125" style="1" customWidth="1"/>
    <col min="11524" max="11729" width="9.140625" style="1"/>
    <col min="11730" max="11730" width="40" style="1" customWidth="1"/>
    <col min="11731" max="11769" width="14.42578125" style="1" customWidth="1"/>
    <col min="11770" max="11770" width="19.7109375" style="1" customWidth="1"/>
    <col min="11771" max="11779" width="14.42578125" style="1" customWidth="1"/>
    <col min="11780" max="11985" width="9.140625" style="1"/>
    <col min="11986" max="11986" width="40" style="1" customWidth="1"/>
    <col min="11987" max="12025" width="14.42578125" style="1" customWidth="1"/>
    <col min="12026" max="12026" width="19.7109375" style="1" customWidth="1"/>
    <col min="12027" max="12035" width="14.42578125" style="1" customWidth="1"/>
    <col min="12036" max="12241" width="9.140625" style="1"/>
    <col min="12242" max="12242" width="40" style="1" customWidth="1"/>
    <col min="12243" max="12281" width="14.42578125" style="1" customWidth="1"/>
    <col min="12282" max="12282" width="19.7109375" style="1" customWidth="1"/>
    <col min="12283" max="12291" width="14.42578125" style="1" customWidth="1"/>
    <col min="12292" max="12497" width="9.140625" style="1"/>
    <col min="12498" max="12498" width="40" style="1" customWidth="1"/>
    <col min="12499" max="12537" width="14.42578125" style="1" customWidth="1"/>
    <col min="12538" max="12538" width="19.7109375" style="1" customWidth="1"/>
    <col min="12539" max="12547" width="14.42578125" style="1" customWidth="1"/>
    <col min="12548" max="12753" width="9.140625" style="1"/>
    <col min="12754" max="12754" width="40" style="1" customWidth="1"/>
    <col min="12755" max="12793" width="14.42578125" style="1" customWidth="1"/>
    <col min="12794" max="12794" width="19.7109375" style="1" customWidth="1"/>
    <col min="12795" max="12803" width="14.42578125" style="1" customWidth="1"/>
    <col min="12804" max="13009" width="9.140625" style="1"/>
    <col min="13010" max="13010" width="40" style="1" customWidth="1"/>
    <col min="13011" max="13049" width="14.42578125" style="1" customWidth="1"/>
    <col min="13050" max="13050" width="19.7109375" style="1" customWidth="1"/>
    <col min="13051" max="13059" width="14.42578125" style="1" customWidth="1"/>
    <col min="13060" max="13265" width="9.140625" style="1"/>
    <col min="13266" max="13266" width="40" style="1" customWidth="1"/>
    <col min="13267" max="13305" width="14.42578125" style="1" customWidth="1"/>
    <col min="13306" max="13306" width="19.7109375" style="1" customWidth="1"/>
    <col min="13307" max="13315" width="14.42578125" style="1" customWidth="1"/>
    <col min="13316" max="13521" width="9.140625" style="1"/>
    <col min="13522" max="13522" width="40" style="1" customWidth="1"/>
    <col min="13523" max="13561" width="14.42578125" style="1" customWidth="1"/>
    <col min="13562" max="13562" width="19.7109375" style="1" customWidth="1"/>
    <col min="13563" max="13571" width="14.42578125" style="1" customWidth="1"/>
    <col min="13572" max="13777" width="9.140625" style="1"/>
    <col min="13778" max="13778" width="40" style="1" customWidth="1"/>
    <col min="13779" max="13817" width="14.42578125" style="1" customWidth="1"/>
    <col min="13818" max="13818" width="19.7109375" style="1" customWidth="1"/>
    <col min="13819" max="13827" width="14.42578125" style="1" customWidth="1"/>
    <col min="13828" max="14033" width="9.140625" style="1"/>
    <col min="14034" max="14034" width="40" style="1" customWidth="1"/>
    <col min="14035" max="14073" width="14.42578125" style="1" customWidth="1"/>
    <col min="14074" max="14074" width="19.7109375" style="1" customWidth="1"/>
    <col min="14075" max="14083" width="14.42578125" style="1" customWidth="1"/>
    <col min="14084" max="14289" width="9.140625" style="1"/>
    <col min="14290" max="14290" width="40" style="1" customWidth="1"/>
    <col min="14291" max="14329" width="14.42578125" style="1" customWidth="1"/>
    <col min="14330" max="14330" width="19.7109375" style="1" customWidth="1"/>
    <col min="14331" max="14339" width="14.42578125" style="1" customWidth="1"/>
    <col min="14340" max="14545" width="9.140625" style="1"/>
    <col min="14546" max="14546" width="40" style="1" customWidth="1"/>
    <col min="14547" max="14585" width="14.42578125" style="1" customWidth="1"/>
    <col min="14586" max="14586" width="19.7109375" style="1" customWidth="1"/>
    <col min="14587" max="14595" width="14.42578125" style="1" customWidth="1"/>
    <col min="14596" max="14801" width="9.140625" style="1"/>
    <col min="14802" max="14802" width="40" style="1" customWidth="1"/>
    <col min="14803" max="14841" width="14.42578125" style="1" customWidth="1"/>
    <col min="14842" max="14842" width="19.7109375" style="1" customWidth="1"/>
    <col min="14843" max="14851" width="14.42578125" style="1" customWidth="1"/>
    <col min="14852" max="15057" width="9.140625" style="1"/>
    <col min="15058" max="15058" width="40" style="1" customWidth="1"/>
    <col min="15059" max="15097" width="14.42578125" style="1" customWidth="1"/>
    <col min="15098" max="15098" width="19.7109375" style="1" customWidth="1"/>
    <col min="15099" max="15107" width="14.42578125" style="1" customWidth="1"/>
    <col min="15108" max="15313" width="9.140625" style="1"/>
    <col min="15314" max="15314" width="40" style="1" customWidth="1"/>
    <col min="15315" max="15353" width="14.42578125" style="1" customWidth="1"/>
    <col min="15354" max="15354" width="19.7109375" style="1" customWidth="1"/>
    <col min="15355" max="15363" width="14.42578125" style="1" customWidth="1"/>
    <col min="15364" max="15569" width="9.140625" style="1"/>
    <col min="15570" max="15570" width="40" style="1" customWidth="1"/>
    <col min="15571" max="15609" width="14.42578125" style="1" customWidth="1"/>
    <col min="15610" max="15610" width="19.7109375" style="1" customWidth="1"/>
    <col min="15611" max="15619" width="14.42578125" style="1" customWidth="1"/>
    <col min="15620" max="15825" width="9.140625" style="1"/>
    <col min="15826" max="15826" width="40" style="1" customWidth="1"/>
    <col min="15827" max="15865" width="14.42578125" style="1" customWidth="1"/>
    <col min="15866" max="15866" width="19.7109375" style="1" customWidth="1"/>
    <col min="15867" max="15875" width="14.42578125" style="1" customWidth="1"/>
    <col min="15876" max="16081" width="9.140625" style="1"/>
    <col min="16082" max="16082" width="40" style="1" customWidth="1"/>
    <col min="16083" max="16121" width="14.42578125" style="1" customWidth="1"/>
    <col min="16122" max="16122" width="19.7109375" style="1" customWidth="1"/>
    <col min="16123" max="16131" width="14.42578125" style="1" customWidth="1"/>
    <col min="16132" max="16384" width="9.140625" style="1"/>
  </cols>
  <sheetData>
    <row r="1" spans="1:7" ht="48.75" customHeight="1">
      <c r="B1" s="53" t="s">
        <v>89</v>
      </c>
      <c r="C1" s="53"/>
      <c r="D1" s="53"/>
      <c r="E1" s="53"/>
      <c r="F1" s="53"/>
    </row>
    <row r="2" spans="1:7" ht="19.5" customHeight="1"/>
    <row r="3" spans="1:7" ht="66" customHeight="1">
      <c r="A3" s="40" t="s">
        <v>63</v>
      </c>
      <c r="B3" s="40" t="s">
        <v>61</v>
      </c>
      <c r="C3" s="55" t="s">
        <v>49</v>
      </c>
      <c r="D3" s="54" t="s">
        <v>2</v>
      </c>
      <c r="E3" s="54" t="s">
        <v>83</v>
      </c>
      <c r="F3" s="58" t="s">
        <v>85</v>
      </c>
      <c r="G3" s="56" t="s">
        <v>86</v>
      </c>
    </row>
    <row r="4" spans="1:7" ht="95.25" customHeight="1">
      <c r="A4" s="40"/>
      <c r="B4" s="40"/>
      <c r="C4" s="55"/>
      <c r="D4" s="54"/>
      <c r="E4" s="54"/>
      <c r="F4" s="59"/>
      <c r="G4" s="57"/>
    </row>
    <row r="5" spans="1:7" ht="28.5" customHeight="1">
      <c r="A5" s="8" t="s">
        <v>27</v>
      </c>
      <c r="B5" s="23">
        <v>17</v>
      </c>
      <c r="C5" s="3" t="s">
        <v>50</v>
      </c>
      <c r="D5" s="3" t="s">
        <v>60</v>
      </c>
      <c r="E5" s="17">
        <f>B5*C5*D5</f>
        <v>612000</v>
      </c>
      <c r="F5" s="11">
        <v>612000</v>
      </c>
      <c r="G5" s="16">
        <v>612000</v>
      </c>
    </row>
    <row r="6" spans="1:7" ht="25.5" customHeight="1">
      <c r="A6" s="8" t="s">
        <v>28</v>
      </c>
      <c r="B6" s="24">
        <v>12</v>
      </c>
      <c r="C6" s="3" t="s">
        <v>50</v>
      </c>
      <c r="D6" s="3" t="s">
        <v>60</v>
      </c>
      <c r="E6" s="17">
        <f t="shared" ref="E6:E28" si="0">B6*C6*D6</f>
        <v>432000</v>
      </c>
      <c r="F6" s="11">
        <v>432000</v>
      </c>
      <c r="G6" s="16">
        <v>432000</v>
      </c>
    </row>
    <row r="7" spans="1:7" ht="22.5" customHeight="1">
      <c r="A7" s="8" t="s">
        <v>29</v>
      </c>
      <c r="B7" s="23">
        <v>10</v>
      </c>
      <c r="C7" s="3" t="s">
        <v>50</v>
      </c>
      <c r="D7" s="3" t="s">
        <v>60</v>
      </c>
      <c r="E7" s="17">
        <f t="shared" si="0"/>
        <v>360000</v>
      </c>
      <c r="F7" s="11">
        <v>360000</v>
      </c>
      <c r="G7" s="16">
        <v>360000</v>
      </c>
    </row>
    <row r="8" spans="1:7" ht="20.25" customHeight="1">
      <c r="A8" s="8" t="s">
        <v>30</v>
      </c>
      <c r="B8" s="23">
        <v>8</v>
      </c>
      <c r="C8" s="3" t="s">
        <v>50</v>
      </c>
      <c r="D8" s="3" t="s">
        <v>60</v>
      </c>
      <c r="E8" s="17">
        <f t="shared" si="0"/>
        <v>288000</v>
      </c>
      <c r="F8" s="11">
        <v>288000</v>
      </c>
      <c r="G8" s="16">
        <v>288000</v>
      </c>
    </row>
    <row r="9" spans="1:7" ht="21" customHeight="1">
      <c r="A9" s="8" t="s">
        <v>31</v>
      </c>
      <c r="B9" s="23">
        <v>12</v>
      </c>
      <c r="C9" s="3" t="s">
        <v>50</v>
      </c>
      <c r="D9" s="3" t="s">
        <v>60</v>
      </c>
      <c r="E9" s="17">
        <f t="shared" si="0"/>
        <v>432000</v>
      </c>
      <c r="F9" s="11">
        <v>432000</v>
      </c>
      <c r="G9" s="16">
        <v>432000</v>
      </c>
    </row>
    <row r="10" spans="1:7" ht="20.25" customHeight="1">
      <c r="A10" s="8" t="s">
        <v>32</v>
      </c>
      <c r="B10" s="23">
        <v>11</v>
      </c>
      <c r="C10" s="3" t="s">
        <v>50</v>
      </c>
      <c r="D10" s="3" t="s">
        <v>60</v>
      </c>
      <c r="E10" s="17">
        <f t="shared" si="0"/>
        <v>396000</v>
      </c>
      <c r="F10" s="11">
        <v>396000</v>
      </c>
      <c r="G10" s="16">
        <v>396000</v>
      </c>
    </row>
    <row r="11" spans="1:7" ht="19.5" customHeight="1">
      <c r="A11" s="8" t="s">
        <v>33</v>
      </c>
      <c r="B11" s="23">
        <v>15</v>
      </c>
      <c r="C11" s="3" t="s">
        <v>50</v>
      </c>
      <c r="D11" s="3" t="s">
        <v>60</v>
      </c>
      <c r="E11" s="17">
        <f t="shared" si="0"/>
        <v>540000</v>
      </c>
      <c r="F11" s="11">
        <v>540000</v>
      </c>
      <c r="G11" s="16">
        <v>540000</v>
      </c>
    </row>
    <row r="12" spans="1:7" ht="21" customHeight="1">
      <c r="A12" s="8" t="s">
        <v>34</v>
      </c>
      <c r="B12" s="23">
        <v>8</v>
      </c>
      <c r="C12" s="3" t="s">
        <v>50</v>
      </c>
      <c r="D12" s="3" t="s">
        <v>60</v>
      </c>
      <c r="E12" s="17">
        <f t="shared" si="0"/>
        <v>288000</v>
      </c>
      <c r="F12" s="11">
        <v>288000</v>
      </c>
      <c r="G12" s="16">
        <v>288000</v>
      </c>
    </row>
    <row r="13" spans="1:7" ht="21.75" customHeight="1">
      <c r="A13" s="8" t="s">
        <v>35</v>
      </c>
      <c r="B13" s="23">
        <v>14</v>
      </c>
      <c r="C13" s="3" t="s">
        <v>50</v>
      </c>
      <c r="D13" s="3" t="s">
        <v>60</v>
      </c>
      <c r="E13" s="17">
        <f t="shared" si="0"/>
        <v>504000</v>
      </c>
      <c r="F13" s="11">
        <v>504000</v>
      </c>
      <c r="G13" s="16">
        <v>504000</v>
      </c>
    </row>
    <row r="14" spans="1:7" ht="17.25" customHeight="1">
      <c r="A14" s="8" t="s">
        <v>36</v>
      </c>
      <c r="B14" s="23">
        <v>12</v>
      </c>
      <c r="C14" s="3" t="s">
        <v>50</v>
      </c>
      <c r="D14" s="3" t="s">
        <v>60</v>
      </c>
      <c r="E14" s="17">
        <f t="shared" si="0"/>
        <v>432000</v>
      </c>
      <c r="F14" s="11">
        <v>432000</v>
      </c>
      <c r="G14" s="16">
        <v>432000</v>
      </c>
    </row>
    <row r="15" spans="1:7" ht="19.5" customHeight="1">
      <c r="A15" s="8" t="s">
        <v>37</v>
      </c>
      <c r="B15" s="25">
        <v>13</v>
      </c>
      <c r="C15" s="3" t="s">
        <v>50</v>
      </c>
      <c r="D15" s="3" t="s">
        <v>60</v>
      </c>
      <c r="E15" s="17">
        <f t="shared" si="0"/>
        <v>468000</v>
      </c>
      <c r="F15" s="11">
        <v>468000</v>
      </c>
      <c r="G15" s="16">
        <v>468000</v>
      </c>
    </row>
    <row r="16" spans="1:7" ht="19.5" customHeight="1">
      <c r="A16" s="8" t="s">
        <v>38</v>
      </c>
      <c r="B16" s="25">
        <v>9</v>
      </c>
      <c r="C16" s="3" t="s">
        <v>50</v>
      </c>
      <c r="D16" s="3" t="s">
        <v>60</v>
      </c>
      <c r="E16" s="17">
        <f t="shared" si="0"/>
        <v>324000</v>
      </c>
      <c r="F16" s="11">
        <v>324000</v>
      </c>
      <c r="G16" s="16">
        <v>324000</v>
      </c>
    </row>
    <row r="17" spans="1:7" ht="18.75" customHeight="1">
      <c r="A17" s="8" t="s">
        <v>39</v>
      </c>
      <c r="B17" s="23">
        <v>13</v>
      </c>
      <c r="C17" s="3" t="s">
        <v>50</v>
      </c>
      <c r="D17" s="3" t="s">
        <v>60</v>
      </c>
      <c r="E17" s="17">
        <f t="shared" si="0"/>
        <v>468000</v>
      </c>
      <c r="F17" s="11">
        <v>468000</v>
      </c>
      <c r="G17" s="16">
        <v>468000</v>
      </c>
    </row>
    <row r="18" spans="1:7" ht="19.5" customHeight="1">
      <c r="A18" s="8" t="s">
        <v>40</v>
      </c>
      <c r="B18" s="23">
        <v>17</v>
      </c>
      <c r="C18" s="3" t="s">
        <v>50</v>
      </c>
      <c r="D18" s="3" t="s">
        <v>60</v>
      </c>
      <c r="E18" s="17">
        <f t="shared" si="0"/>
        <v>612000</v>
      </c>
      <c r="F18" s="11">
        <v>612000</v>
      </c>
      <c r="G18" s="16">
        <v>612000</v>
      </c>
    </row>
    <row r="19" spans="1:7" ht="18.75" customHeight="1">
      <c r="A19" s="8" t="s">
        <v>41</v>
      </c>
      <c r="B19" s="23">
        <v>13</v>
      </c>
      <c r="C19" s="3" t="s">
        <v>50</v>
      </c>
      <c r="D19" s="3" t="s">
        <v>60</v>
      </c>
      <c r="E19" s="17">
        <f t="shared" si="0"/>
        <v>468000</v>
      </c>
      <c r="F19" s="11">
        <v>468000</v>
      </c>
      <c r="G19" s="16">
        <v>468000</v>
      </c>
    </row>
    <row r="20" spans="1:7" ht="18" customHeight="1">
      <c r="A20" s="8" t="s">
        <v>42</v>
      </c>
      <c r="B20" s="23">
        <v>13</v>
      </c>
      <c r="C20" s="3" t="s">
        <v>50</v>
      </c>
      <c r="D20" s="3" t="s">
        <v>60</v>
      </c>
      <c r="E20" s="17">
        <f t="shared" si="0"/>
        <v>468000</v>
      </c>
      <c r="F20" s="11">
        <v>468000</v>
      </c>
      <c r="G20" s="16">
        <v>468000</v>
      </c>
    </row>
    <row r="21" spans="1:7" ht="17.25" customHeight="1">
      <c r="A21" s="8" t="s">
        <v>43</v>
      </c>
      <c r="B21" s="23">
        <v>3</v>
      </c>
      <c r="C21" s="3" t="s">
        <v>50</v>
      </c>
      <c r="D21" s="3" t="s">
        <v>60</v>
      </c>
      <c r="E21" s="17">
        <f t="shared" si="0"/>
        <v>108000</v>
      </c>
      <c r="F21" s="11">
        <v>108000</v>
      </c>
      <c r="G21" s="16">
        <v>108000</v>
      </c>
    </row>
    <row r="22" spans="1:7" ht="18.75" customHeight="1">
      <c r="A22" s="8" t="s">
        <v>44</v>
      </c>
      <c r="B22" s="25">
        <v>16</v>
      </c>
      <c r="C22" s="3" t="s">
        <v>50</v>
      </c>
      <c r="D22" s="3" t="s">
        <v>60</v>
      </c>
      <c r="E22" s="17">
        <f t="shared" si="0"/>
        <v>576000</v>
      </c>
      <c r="F22" s="11">
        <v>576000</v>
      </c>
      <c r="G22" s="16">
        <v>576000</v>
      </c>
    </row>
    <row r="23" spans="1:7" ht="22.5" customHeight="1">
      <c r="A23" s="8" t="s">
        <v>48</v>
      </c>
      <c r="B23" s="25">
        <v>12</v>
      </c>
      <c r="C23" s="3" t="s">
        <v>50</v>
      </c>
      <c r="D23" s="3" t="s">
        <v>60</v>
      </c>
      <c r="E23" s="17">
        <f t="shared" si="0"/>
        <v>432000</v>
      </c>
      <c r="F23" s="11">
        <v>432000</v>
      </c>
      <c r="G23" s="16">
        <v>432000</v>
      </c>
    </row>
    <row r="24" spans="1:7" ht="22.5" customHeight="1">
      <c r="A24" s="8" t="s">
        <v>65</v>
      </c>
      <c r="B24" s="25">
        <v>7</v>
      </c>
      <c r="C24" s="3" t="s">
        <v>50</v>
      </c>
      <c r="D24" s="3" t="s">
        <v>60</v>
      </c>
      <c r="E24" s="17">
        <f t="shared" si="0"/>
        <v>252000</v>
      </c>
      <c r="F24" s="11">
        <v>252000</v>
      </c>
      <c r="G24" s="16">
        <v>252000</v>
      </c>
    </row>
    <row r="25" spans="1:7" ht="22.5" customHeight="1">
      <c r="A25" s="8" t="s">
        <v>66</v>
      </c>
      <c r="B25" s="25">
        <v>11</v>
      </c>
      <c r="C25" s="3" t="s">
        <v>50</v>
      </c>
      <c r="D25" s="3" t="s">
        <v>60</v>
      </c>
      <c r="E25" s="17">
        <f t="shared" si="0"/>
        <v>396000</v>
      </c>
      <c r="F25" s="11">
        <v>396000</v>
      </c>
      <c r="G25" s="16">
        <v>396000</v>
      </c>
    </row>
    <row r="26" spans="1:7" ht="22.5" customHeight="1">
      <c r="A26" s="8" t="s">
        <v>67</v>
      </c>
      <c r="B26" s="25">
        <v>5</v>
      </c>
      <c r="C26" s="3" t="s">
        <v>50</v>
      </c>
      <c r="D26" s="3" t="s">
        <v>60</v>
      </c>
      <c r="E26" s="17">
        <f t="shared" si="0"/>
        <v>180000</v>
      </c>
      <c r="F26" s="11">
        <v>180000</v>
      </c>
      <c r="G26" s="16">
        <v>180000</v>
      </c>
    </row>
    <row r="27" spans="1:7" ht="22.5" customHeight="1">
      <c r="A27" s="8" t="s">
        <v>68</v>
      </c>
      <c r="B27" s="25">
        <v>8</v>
      </c>
      <c r="C27" s="3" t="s">
        <v>50</v>
      </c>
      <c r="D27" s="3" t="s">
        <v>60</v>
      </c>
      <c r="E27" s="17">
        <f t="shared" si="0"/>
        <v>288000</v>
      </c>
      <c r="F27" s="11">
        <v>288000</v>
      </c>
      <c r="G27" s="16">
        <v>288000</v>
      </c>
    </row>
    <row r="28" spans="1:7" ht="22.5" customHeight="1">
      <c r="A28" s="8" t="s">
        <v>69</v>
      </c>
      <c r="B28" s="25">
        <v>5</v>
      </c>
      <c r="C28" s="3" t="s">
        <v>50</v>
      </c>
      <c r="D28" s="3" t="s">
        <v>60</v>
      </c>
      <c r="E28" s="17">
        <f t="shared" si="0"/>
        <v>180000</v>
      </c>
      <c r="F28" s="11">
        <v>180000</v>
      </c>
      <c r="G28" s="16">
        <v>180000</v>
      </c>
    </row>
    <row r="29" spans="1:7" ht="24" customHeight="1">
      <c r="A29" s="5" t="s">
        <v>26</v>
      </c>
      <c r="B29" s="12">
        <f>SUM(B5:B28)</f>
        <v>264</v>
      </c>
      <c r="C29" s="12"/>
      <c r="D29" s="12"/>
      <c r="E29" s="15">
        <f t="shared" ref="E29:G29" si="1">SUM(E5:E28)</f>
        <v>9504000</v>
      </c>
      <c r="F29" s="26">
        <f t="shared" si="1"/>
        <v>9504000</v>
      </c>
      <c r="G29" s="15">
        <f t="shared" si="1"/>
        <v>9504000</v>
      </c>
    </row>
  </sheetData>
  <mergeCells count="8">
    <mergeCell ref="G3:G4"/>
    <mergeCell ref="B1:F1"/>
    <mergeCell ref="A3:A4"/>
    <mergeCell ref="B3:B4"/>
    <mergeCell ref="C3:C4"/>
    <mergeCell ref="D3:D4"/>
    <mergeCell ref="E3:E4"/>
    <mergeCell ref="F3:F4"/>
  </mergeCells>
  <conditionalFormatting sqref="B1 A29 E3 C5:F28">
    <cfRule type="expression" dxfId="26" priority="289" stopIfTrue="1">
      <formula>HasError()</formula>
    </cfRule>
    <cfRule type="expression" dxfId="25" priority="290" stopIfTrue="1">
      <formula>LockedByCondition()</formula>
    </cfRule>
    <cfRule type="expression" dxfId="24" priority="291" stopIfTrue="1">
      <formula>Locked()</formula>
    </cfRule>
  </conditionalFormatting>
  <conditionalFormatting sqref="A3:A4">
    <cfRule type="expression" dxfId="23" priority="10" stopIfTrue="1">
      <formula>HasError()</formula>
    </cfRule>
    <cfRule type="expression" dxfId="22" priority="11" stopIfTrue="1">
      <formula>LockedByCondition()</formula>
    </cfRule>
    <cfRule type="expression" dxfId="21" priority="12" stopIfTrue="1">
      <formula>Locked()</formula>
    </cfRule>
  </conditionalFormatting>
  <conditionalFormatting sqref="B3 D3">
    <cfRule type="expression" dxfId="20" priority="7" stopIfTrue="1">
      <formula>HasError()</formula>
    </cfRule>
    <cfRule type="expression" dxfId="19" priority="8" stopIfTrue="1">
      <formula>LockedByCondition()</formula>
    </cfRule>
    <cfRule type="expression" dxfId="18" priority="9" stopIfTrue="1">
      <formula>Locked()</formula>
    </cfRule>
  </conditionalFormatting>
  <conditionalFormatting sqref="F3:G3">
    <cfRule type="expression" dxfId="17" priority="1" stopIfTrue="1">
      <formula>HasError()</formula>
    </cfRule>
    <cfRule type="expression" dxfId="16" priority="2" stopIfTrue="1">
      <formula>LockedByCondition()</formula>
    </cfRule>
    <cfRule type="expression" dxfId="15" priority="3" stopIfTrue="1">
      <formula>Locked()</formula>
    </cfRule>
  </conditionalFormatting>
  <pageMargins left="0.19685039370078741" right="0.19685039370078741" top="0.74803149606299213" bottom="0.19685039370078741" header="0.31496062992125984" footer="0.31496062992125984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7"/>
  <sheetViews>
    <sheetView workbookViewId="0">
      <selection activeCell="J7" sqref="J7"/>
    </sheetView>
  </sheetViews>
  <sheetFormatPr defaultRowHeight="15"/>
  <cols>
    <col min="1" max="1" width="23.42578125" style="1" customWidth="1"/>
    <col min="2" max="2" width="15.7109375" style="1" customWidth="1"/>
    <col min="3" max="3" width="14.85546875" style="1" customWidth="1"/>
    <col min="4" max="4" width="14.28515625" style="1" customWidth="1"/>
    <col min="5" max="5" width="16.7109375" style="1" customWidth="1"/>
    <col min="6" max="6" width="15.7109375" style="1" customWidth="1"/>
    <col min="7" max="7" width="15.28515625" style="1" customWidth="1"/>
    <col min="8" max="8" width="15.140625" style="1" customWidth="1"/>
    <col min="9" max="209" width="9.140625" style="1"/>
    <col min="210" max="210" width="40" style="1" customWidth="1"/>
    <col min="211" max="249" width="14.42578125" style="1" customWidth="1"/>
    <col min="250" max="250" width="19.7109375" style="1" customWidth="1"/>
    <col min="251" max="259" width="14.42578125" style="1" customWidth="1"/>
    <col min="260" max="465" width="9.140625" style="1"/>
    <col min="466" max="466" width="40" style="1" customWidth="1"/>
    <col min="467" max="505" width="14.42578125" style="1" customWidth="1"/>
    <col min="506" max="506" width="19.7109375" style="1" customWidth="1"/>
    <col min="507" max="515" width="14.42578125" style="1" customWidth="1"/>
    <col min="516" max="721" width="9.140625" style="1"/>
    <col min="722" max="722" width="40" style="1" customWidth="1"/>
    <col min="723" max="761" width="14.42578125" style="1" customWidth="1"/>
    <col min="762" max="762" width="19.7109375" style="1" customWidth="1"/>
    <col min="763" max="771" width="14.42578125" style="1" customWidth="1"/>
    <col min="772" max="977" width="9.140625" style="1"/>
    <col min="978" max="978" width="40" style="1" customWidth="1"/>
    <col min="979" max="1017" width="14.42578125" style="1" customWidth="1"/>
    <col min="1018" max="1018" width="19.7109375" style="1" customWidth="1"/>
    <col min="1019" max="1027" width="14.42578125" style="1" customWidth="1"/>
    <col min="1028" max="1233" width="9.140625" style="1"/>
    <col min="1234" max="1234" width="40" style="1" customWidth="1"/>
    <col min="1235" max="1273" width="14.42578125" style="1" customWidth="1"/>
    <col min="1274" max="1274" width="19.7109375" style="1" customWidth="1"/>
    <col min="1275" max="1283" width="14.42578125" style="1" customWidth="1"/>
    <col min="1284" max="1489" width="9.140625" style="1"/>
    <col min="1490" max="1490" width="40" style="1" customWidth="1"/>
    <col min="1491" max="1529" width="14.42578125" style="1" customWidth="1"/>
    <col min="1530" max="1530" width="19.7109375" style="1" customWidth="1"/>
    <col min="1531" max="1539" width="14.42578125" style="1" customWidth="1"/>
    <col min="1540" max="1745" width="9.140625" style="1"/>
    <col min="1746" max="1746" width="40" style="1" customWidth="1"/>
    <col min="1747" max="1785" width="14.42578125" style="1" customWidth="1"/>
    <col min="1786" max="1786" width="19.7109375" style="1" customWidth="1"/>
    <col min="1787" max="1795" width="14.42578125" style="1" customWidth="1"/>
    <col min="1796" max="2001" width="9.140625" style="1"/>
    <col min="2002" max="2002" width="40" style="1" customWidth="1"/>
    <col min="2003" max="2041" width="14.42578125" style="1" customWidth="1"/>
    <col min="2042" max="2042" width="19.7109375" style="1" customWidth="1"/>
    <col min="2043" max="2051" width="14.42578125" style="1" customWidth="1"/>
    <col min="2052" max="2257" width="9.140625" style="1"/>
    <col min="2258" max="2258" width="40" style="1" customWidth="1"/>
    <col min="2259" max="2297" width="14.42578125" style="1" customWidth="1"/>
    <col min="2298" max="2298" width="19.7109375" style="1" customWidth="1"/>
    <col min="2299" max="2307" width="14.42578125" style="1" customWidth="1"/>
    <col min="2308" max="2513" width="9.140625" style="1"/>
    <col min="2514" max="2514" width="40" style="1" customWidth="1"/>
    <col min="2515" max="2553" width="14.42578125" style="1" customWidth="1"/>
    <col min="2554" max="2554" width="19.7109375" style="1" customWidth="1"/>
    <col min="2555" max="2563" width="14.42578125" style="1" customWidth="1"/>
    <col min="2564" max="2769" width="9.140625" style="1"/>
    <col min="2770" max="2770" width="40" style="1" customWidth="1"/>
    <col min="2771" max="2809" width="14.42578125" style="1" customWidth="1"/>
    <col min="2810" max="2810" width="19.7109375" style="1" customWidth="1"/>
    <col min="2811" max="2819" width="14.42578125" style="1" customWidth="1"/>
    <col min="2820" max="3025" width="9.140625" style="1"/>
    <col min="3026" max="3026" width="40" style="1" customWidth="1"/>
    <col min="3027" max="3065" width="14.42578125" style="1" customWidth="1"/>
    <col min="3066" max="3066" width="19.7109375" style="1" customWidth="1"/>
    <col min="3067" max="3075" width="14.42578125" style="1" customWidth="1"/>
    <col min="3076" max="3281" width="9.140625" style="1"/>
    <col min="3282" max="3282" width="40" style="1" customWidth="1"/>
    <col min="3283" max="3321" width="14.42578125" style="1" customWidth="1"/>
    <col min="3322" max="3322" width="19.7109375" style="1" customWidth="1"/>
    <col min="3323" max="3331" width="14.42578125" style="1" customWidth="1"/>
    <col min="3332" max="3537" width="9.140625" style="1"/>
    <col min="3538" max="3538" width="40" style="1" customWidth="1"/>
    <col min="3539" max="3577" width="14.42578125" style="1" customWidth="1"/>
    <col min="3578" max="3578" width="19.7109375" style="1" customWidth="1"/>
    <col min="3579" max="3587" width="14.42578125" style="1" customWidth="1"/>
    <col min="3588" max="3793" width="9.140625" style="1"/>
    <col min="3794" max="3794" width="40" style="1" customWidth="1"/>
    <col min="3795" max="3833" width="14.42578125" style="1" customWidth="1"/>
    <col min="3834" max="3834" width="19.7109375" style="1" customWidth="1"/>
    <col min="3835" max="3843" width="14.42578125" style="1" customWidth="1"/>
    <col min="3844" max="4049" width="9.140625" style="1"/>
    <col min="4050" max="4050" width="40" style="1" customWidth="1"/>
    <col min="4051" max="4089" width="14.42578125" style="1" customWidth="1"/>
    <col min="4090" max="4090" width="19.7109375" style="1" customWidth="1"/>
    <col min="4091" max="4099" width="14.42578125" style="1" customWidth="1"/>
    <col min="4100" max="4305" width="9.140625" style="1"/>
    <col min="4306" max="4306" width="40" style="1" customWidth="1"/>
    <col min="4307" max="4345" width="14.42578125" style="1" customWidth="1"/>
    <col min="4346" max="4346" width="19.7109375" style="1" customWidth="1"/>
    <col min="4347" max="4355" width="14.42578125" style="1" customWidth="1"/>
    <col min="4356" max="4561" width="9.140625" style="1"/>
    <col min="4562" max="4562" width="40" style="1" customWidth="1"/>
    <col min="4563" max="4601" width="14.42578125" style="1" customWidth="1"/>
    <col min="4602" max="4602" width="19.7109375" style="1" customWidth="1"/>
    <col min="4603" max="4611" width="14.42578125" style="1" customWidth="1"/>
    <col min="4612" max="4817" width="9.140625" style="1"/>
    <col min="4818" max="4818" width="40" style="1" customWidth="1"/>
    <col min="4819" max="4857" width="14.42578125" style="1" customWidth="1"/>
    <col min="4858" max="4858" width="19.7109375" style="1" customWidth="1"/>
    <col min="4859" max="4867" width="14.42578125" style="1" customWidth="1"/>
    <col min="4868" max="5073" width="9.140625" style="1"/>
    <col min="5074" max="5074" width="40" style="1" customWidth="1"/>
    <col min="5075" max="5113" width="14.42578125" style="1" customWidth="1"/>
    <col min="5114" max="5114" width="19.7109375" style="1" customWidth="1"/>
    <col min="5115" max="5123" width="14.42578125" style="1" customWidth="1"/>
    <col min="5124" max="5329" width="9.140625" style="1"/>
    <col min="5330" max="5330" width="40" style="1" customWidth="1"/>
    <col min="5331" max="5369" width="14.42578125" style="1" customWidth="1"/>
    <col min="5370" max="5370" width="19.7109375" style="1" customWidth="1"/>
    <col min="5371" max="5379" width="14.42578125" style="1" customWidth="1"/>
    <col min="5380" max="5585" width="9.140625" style="1"/>
    <col min="5586" max="5586" width="40" style="1" customWidth="1"/>
    <col min="5587" max="5625" width="14.42578125" style="1" customWidth="1"/>
    <col min="5626" max="5626" width="19.7109375" style="1" customWidth="1"/>
    <col min="5627" max="5635" width="14.42578125" style="1" customWidth="1"/>
    <col min="5636" max="5841" width="9.140625" style="1"/>
    <col min="5842" max="5842" width="40" style="1" customWidth="1"/>
    <col min="5843" max="5881" width="14.42578125" style="1" customWidth="1"/>
    <col min="5882" max="5882" width="19.7109375" style="1" customWidth="1"/>
    <col min="5883" max="5891" width="14.42578125" style="1" customWidth="1"/>
    <col min="5892" max="6097" width="9.140625" style="1"/>
    <col min="6098" max="6098" width="40" style="1" customWidth="1"/>
    <col min="6099" max="6137" width="14.42578125" style="1" customWidth="1"/>
    <col min="6138" max="6138" width="19.7109375" style="1" customWidth="1"/>
    <col min="6139" max="6147" width="14.42578125" style="1" customWidth="1"/>
    <col min="6148" max="6353" width="9.140625" style="1"/>
    <col min="6354" max="6354" width="40" style="1" customWidth="1"/>
    <col min="6355" max="6393" width="14.42578125" style="1" customWidth="1"/>
    <col min="6394" max="6394" width="19.7109375" style="1" customWidth="1"/>
    <col min="6395" max="6403" width="14.42578125" style="1" customWidth="1"/>
    <col min="6404" max="6609" width="9.140625" style="1"/>
    <col min="6610" max="6610" width="40" style="1" customWidth="1"/>
    <col min="6611" max="6649" width="14.42578125" style="1" customWidth="1"/>
    <col min="6650" max="6650" width="19.7109375" style="1" customWidth="1"/>
    <col min="6651" max="6659" width="14.42578125" style="1" customWidth="1"/>
    <col min="6660" max="6865" width="9.140625" style="1"/>
    <col min="6866" max="6866" width="40" style="1" customWidth="1"/>
    <col min="6867" max="6905" width="14.42578125" style="1" customWidth="1"/>
    <col min="6906" max="6906" width="19.7109375" style="1" customWidth="1"/>
    <col min="6907" max="6915" width="14.42578125" style="1" customWidth="1"/>
    <col min="6916" max="7121" width="9.140625" style="1"/>
    <col min="7122" max="7122" width="40" style="1" customWidth="1"/>
    <col min="7123" max="7161" width="14.42578125" style="1" customWidth="1"/>
    <col min="7162" max="7162" width="19.7109375" style="1" customWidth="1"/>
    <col min="7163" max="7171" width="14.42578125" style="1" customWidth="1"/>
    <col min="7172" max="7377" width="9.140625" style="1"/>
    <col min="7378" max="7378" width="40" style="1" customWidth="1"/>
    <col min="7379" max="7417" width="14.42578125" style="1" customWidth="1"/>
    <col min="7418" max="7418" width="19.7109375" style="1" customWidth="1"/>
    <col min="7419" max="7427" width="14.42578125" style="1" customWidth="1"/>
    <col min="7428" max="7633" width="9.140625" style="1"/>
    <col min="7634" max="7634" width="40" style="1" customWidth="1"/>
    <col min="7635" max="7673" width="14.42578125" style="1" customWidth="1"/>
    <col min="7674" max="7674" width="19.7109375" style="1" customWidth="1"/>
    <col min="7675" max="7683" width="14.42578125" style="1" customWidth="1"/>
    <col min="7684" max="7889" width="9.140625" style="1"/>
    <col min="7890" max="7890" width="40" style="1" customWidth="1"/>
    <col min="7891" max="7929" width="14.42578125" style="1" customWidth="1"/>
    <col min="7930" max="7930" width="19.7109375" style="1" customWidth="1"/>
    <col min="7931" max="7939" width="14.42578125" style="1" customWidth="1"/>
    <col min="7940" max="8145" width="9.140625" style="1"/>
    <col min="8146" max="8146" width="40" style="1" customWidth="1"/>
    <col min="8147" max="8185" width="14.42578125" style="1" customWidth="1"/>
    <col min="8186" max="8186" width="19.7109375" style="1" customWidth="1"/>
    <col min="8187" max="8195" width="14.42578125" style="1" customWidth="1"/>
    <col min="8196" max="8401" width="9.140625" style="1"/>
    <col min="8402" max="8402" width="40" style="1" customWidth="1"/>
    <col min="8403" max="8441" width="14.42578125" style="1" customWidth="1"/>
    <col min="8442" max="8442" width="19.7109375" style="1" customWidth="1"/>
    <col min="8443" max="8451" width="14.42578125" style="1" customWidth="1"/>
    <col min="8452" max="8657" width="9.140625" style="1"/>
    <col min="8658" max="8658" width="40" style="1" customWidth="1"/>
    <col min="8659" max="8697" width="14.42578125" style="1" customWidth="1"/>
    <col min="8698" max="8698" width="19.7109375" style="1" customWidth="1"/>
    <col min="8699" max="8707" width="14.42578125" style="1" customWidth="1"/>
    <col min="8708" max="8913" width="9.140625" style="1"/>
    <col min="8914" max="8914" width="40" style="1" customWidth="1"/>
    <col min="8915" max="8953" width="14.42578125" style="1" customWidth="1"/>
    <col min="8954" max="8954" width="19.7109375" style="1" customWidth="1"/>
    <col min="8955" max="8963" width="14.42578125" style="1" customWidth="1"/>
    <col min="8964" max="9169" width="9.140625" style="1"/>
    <col min="9170" max="9170" width="40" style="1" customWidth="1"/>
    <col min="9171" max="9209" width="14.42578125" style="1" customWidth="1"/>
    <col min="9210" max="9210" width="19.7109375" style="1" customWidth="1"/>
    <col min="9211" max="9219" width="14.42578125" style="1" customWidth="1"/>
    <col min="9220" max="9425" width="9.140625" style="1"/>
    <col min="9426" max="9426" width="40" style="1" customWidth="1"/>
    <col min="9427" max="9465" width="14.42578125" style="1" customWidth="1"/>
    <col min="9466" max="9466" width="19.7109375" style="1" customWidth="1"/>
    <col min="9467" max="9475" width="14.42578125" style="1" customWidth="1"/>
    <col min="9476" max="9681" width="9.140625" style="1"/>
    <col min="9682" max="9682" width="40" style="1" customWidth="1"/>
    <col min="9683" max="9721" width="14.42578125" style="1" customWidth="1"/>
    <col min="9722" max="9722" width="19.7109375" style="1" customWidth="1"/>
    <col min="9723" max="9731" width="14.42578125" style="1" customWidth="1"/>
    <col min="9732" max="9937" width="9.140625" style="1"/>
    <col min="9938" max="9938" width="40" style="1" customWidth="1"/>
    <col min="9939" max="9977" width="14.42578125" style="1" customWidth="1"/>
    <col min="9978" max="9978" width="19.7109375" style="1" customWidth="1"/>
    <col min="9979" max="9987" width="14.42578125" style="1" customWidth="1"/>
    <col min="9988" max="10193" width="9.140625" style="1"/>
    <col min="10194" max="10194" width="40" style="1" customWidth="1"/>
    <col min="10195" max="10233" width="14.42578125" style="1" customWidth="1"/>
    <col min="10234" max="10234" width="19.7109375" style="1" customWidth="1"/>
    <col min="10235" max="10243" width="14.42578125" style="1" customWidth="1"/>
    <col min="10244" max="10449" width="9.140625" style="1"/>
    <col min="10450" max="10450" width="40" style="1" customWidth="1"/>
    <col min="10451" max="10489" width="14.42578125" style="1" customWidth="1"/>
    <col min="10490" max="10490" width="19.7109375" style="1" customWidth="1"/>
    <col min="10491" max="10499" width="14.42578125" style="1" customWidth="1"/>
    <col min="10500" max="10705" width="9.140625" style="1"/>
    <col min="10706" max="10706" width="40" style="1" customWidth="1"/>
    <col min="10707" max="10745" width="14.42578125" style="1" customWidth="1"/>
    <col min="10746" max="10746" width="19.7109375" style="1" customWidth="1"/>
    <col min="10747" max="10755" width="14.42578125" style="1" customWidth="1"/>
    <col min="10756" max="10961" width="9.140625" style="1"/>
    <col min="10962" max="10962" width="40" style="1" customWidth="1"/>
    <col min="10963" max="11001" width="14.42578125" style="1" customWidth="1"/>
    <col min="11002" max="11002" width="19.7109375" style="1" customWidth="1"/>
    <col min="11003" max="11011" width="14.42578125" style="1" customWidth="1"/>
    <col min="11012" max="11217" width="9.140625" style="1"/>
    <col min="11218" max="11218" width="40" style="1" customWidth="1"/>
    <col min="11219" max="11257" width="14.42578125" style="1" customWidth="1"/>
    <col min="11258" max="11258" width="19.7109375" style="1" customWidth="1"/>
    <col min="11259" max="11267" width="14.42578125" style="1" customWidth="1"/>
    <col min="11268" max="11473" width="9.140625" style="1"/>
    <col min="11474" max="11474" width="40" style="1" customWidth="1"/>
    <col min="11475" max="11513" width="14.42578125" style="1" customWidth="1"/>
    <col min="11514" max="11514" width="19.7109375" style="1" customWidth="1"/>
    <col min="11515" max="11523" width="14.42578125" style="1" customWidth="1"/>
    <col min="11524" max="11729" width="9.140625" style="1"/>
    <col min="11730" max="11730" width="40" style="1" customWidth="1"/>
    <col min="11731" max="11769" width="14.42578125" style="1" customWidth="1"/>
    <col min="11770" max="11770" width="19.7109375" style="1" customWidth="1"/>
    <col min="11771" max="11779" width="14.42578125" style="1" customWidth="1"/>
    <col min="11780" max="11985" width="9.140625" style="1"/>
    <col min="11986" max="11986" width="40" style="1" customWidth="1"/>
    <col min="11987" max="12025" width="14.42578125" style="1" customWidth="1"/>
    <col min="12026" max="12026" width="19.7109375" style="1" customWidth="1"/>
    <col min="12027" max="12035" width="14.42578125" style="1" customWidth="1"/>
    <col min="12036" max="12241" width="9.140625" style="1"/>
    <col min="12242" max="12242" width="40" style="1" customWidth="1"/>
    <col min="12243" max="12281" width="14.42578125" style="1" customWidth="1"/>
    <col min="12282" max="12282" width="19.7109375" style="1" customWidth="1"/>
    <col min="12283" max="12291" width="14.42578125" style="1" customWidth="1"/>
    <col min="12292" max="12497" width="9.140625" style="1"/>
    <col min="12498" max="12498" width="40" style="1" customWidth="1"/>
    <col min="12499" max="12537" width="14.42578125" style="1" customWidth="1"/>
    <col min="12538" max="12538" width="19.7109375" style="1" customWidth="1"/>
    <col min="12539" max="12547" width="14.42578125" style="1" customWidth="1"/>
    <col min="12548" max="12753" width="9.140625" style="1"/>
    <col min="12754" max="12754" width="40" style="1" customWidth="1"/>
    <col min="12755" max="12793" width="14.42578125" style="1" customWidth="1"/>
    <col min="12794" max="12794" width="19.7109375" style="1" customWidth="1"/>
    <col min="12795" max="12803" width="14.42578125" style="1" customWidth="1"/>
    <col min="12804" max="13009" width="9.140625" style="1"/>
    <col min="13010" max="13010" width="40" style="1" customWidth="1"/>
    <col min="13011" max="13049" width="14.42578125" style="1" customWidth="1"/>
    <col min="13050" max="13050" width="19.7109375" style="1" customWidth="1"/>
    <col min="13051" max="13059" width="14.42578125" style="1" customWidth="1"/>
    <col min="13060" max="13265" width="9.140625" style="1"/>
    <col min="13266" max="13266" width="40" style="1" customWidth="1"/>
    <col min="13267" max="13305" width="14.42578125" style="1" customWidth="1"/>
    <col min="13306" max="13306" width="19.7109375" style="1" customWidth="1"/>
    <col min="13307" max="13315" width="14.42578125" style="1" customWidth="1"/>
    <col min="13316" max="13521" width="9.140625" style="1"/>
    <col min="13522" max="13522" width="40" style="1" customWidth="1"/>
    <col min="13523" max="13561" width="14.42578125" style="1" customWidth="1"/>
    <col min="13562" max="13562" width="19.7109375" style="1" customWidth="1"/>
    <col min="13563" max="13571" width="14.42578125" style="1" customWidth="1"/>
    <col min="13572" max="13777" width="9.140625" style="1"/>
    <col min="13778" max="13778" width="40" style="1" customWidth="1"/>
    <col min="13779" max="13817" width="14.42578125" style="1" customWidth="1"/>
    <col min="13818" max="13818" width="19.7109375" style="1" customWidth="1"/>
    <col min="13819" max="13827" width="14.42578125" style="1" customWidth="1"/>
    <col min="13828" max="14033" width="9.140625" style="1"/>
    <col min="14034" max="14034" width="40" style="1" customWidth="1"/>
    <col min="14035" max="14073" width="14.42578125" style="1" customWidth="1"/>
    <col min="14074" max="14074" width="19.7109375" style="1" customWidth="1"/>
    <col min="14075" max="14083" width="14.42578125" style="1" customWidth="1"/>
    <col min="14084" max="14289" width="9.140625" style="1"/>
    <col min="14290" max="14290" width="40" style="1" customWidth="1"/>
    <col min="14291" max="14329" width="14.42578125" style="1" customWidth="1"/>
    <col min="14330" max="14330" width="19.7109375" style="1" customWidth="1"/>
    <col min="14331" max="14339" width="14.42578125" style="1" customWidth="1"/>
    <col min="14340" max="14545" width="9.140625" style="1"/>
    <col min="14546" max="14546" width="40" style="1" customWidth="1"/>
    <col min="14547" max="14585" width="14.42578125" style="1" customWidth="1"/>
    <col min="14586" max="14586" width="19.7109375" style="1" customWidth="1"/>
    <col min="14587" max="14595" width="14.42578125" style="1" customWidth="1"/>
    <col min="14596" max="14801" width="9.140625" style="1"/>
    <col min="14802" max="14802" width="40" style="1" customWidth="1"/>
    <col min="14803" max="14841" width="14.42578125" style="1" customWidth="1"/>
    <col min="14842" max="14842" width="19.7109375" style="1" customWidth="1"/>
    <col min="14843" max="14851" width="14.42578125" style="1" customWidth="1"/>
    <col min="14852" max="15057" width="9.140625" style="1"/>
    <col min="15058" max="15058" width="40" style="1" customWidth="1"/>
    <col min="15059" max="15097" width="14.42578125" style="1" customWidth="1"/>
    <col min="15098" max="15098" width="19.7109375" style="1" customWidth="1"/>
    <col min="15099" max="15107" width="14.42578125" style="1" customWidth="1"/>
    <col min="15108" max="15313" width="9.140625" style="1"/>
    <col min="15314" max="15314" width="40" style="1" customWidth="1"/>
    <col min="15315" max="15353" width="14.42578125" style="1" customWidth="1"/>
    <col min="15354" max="15354" width="19.7109375" style="1" customWidth="1"/>
    <col min="15355" max="15363" width="14.42578125" style="1" customWidth="1"/>
    <col min="15364" max="15569" width="9.140625" style="1"/>
    <col min="15570" max="15570" width="40" style="1" customWidth="1"/>
    <col min="15571" max="15609" width="14.42578125" style="1" customWidth="1"/>
    <col min="15610" max="15610" width="19.7109375" style="1" customWidth="1"/>
    <col min="15611" max="15619" width="14.42578125" style="1" customWidth="1"/>
    <col min="15620" max="15825" width="9.140625" style="1"/>
    <col min="15826" max="15826" width="40" style="1" customWidth="1"/>
    <col min="15827" max="15865" width="14.42578125" style="1" customWidth="1"/>
    <col min="15866" max="15866" width="19.7109375" style="1" customWidth="1"/>
    <col min="15867" max="15875" width="14.42578125" style="1" customWidth="1"/>
    <col min="15876" max="16081" width="9.140625" style="1"/>
    <col min="16082" max="16082" width="40" style="1" customWidth="1"/>
    <col min="16083" max="16121" width="14.42578125" style="1" customWidth="1"/>
    <col min="16122" max="16122" width="19.7109375" style="1" customWidth="1"/>
    <col min="16123" max="16131" width="14.42578125" style="1" customWidth="1"/>
    <col min="16132" max="16384" width="9.140625" style="1"/>
  </cols>
  <sheetData>
    <row r="1" spans="1:7" ht="58.5" customHeight="1">
      <c r="B1" s="53" t="s">
        <v>90</v>
      </c>
      <c r="C1" s="53"/>
      <c r="D1" s="53"/>
      <c r="E1" s="53"/>
      <c r="F1" s="53"/>
    </row>
    <row r="3" spans="1:7" ht="15" customHeight="1">
      <c r="A3" s="40" t="s">
        <v>63</v>
      </c>
      <c r="B3" s="40" t="s">
        <v>61</v>
      </c>
      <c r="C3" s="55" t="s">
        <v>49</v>
      </c>
      <c r="D3" s="54" t="s">
        <v>2</v>
      </c>
      <c r="E3" s="60" t="s">
        <v>83</v>
      </c>
      <c r="F3" s="58" t="s">
        <v>85</v>
      </c>
      <c r="G3" s="56" t="s">
        <v>86</v>
      </c>
    </row>
    <row r="4" spans="1:7" ht="201.75" customHeight="1">
      <c r="A4" s="40"/>
      <c r="B4" s="40"/>
      <c r="C4" s="55"/>
      <c r="D4" s="54"/>
      <c r="E4" s="61"/>
      <c r="F4" s="59"/>
      <c r="G4" s="57"/>
    </row>
    <row r="5" spans="1:7" ht="15.75">
      <c r="A5" s="9" t="s">
        <v>45</v>
      </c>
      <c r="B5" s="10">
        <v>51</v>
      </c>
      <c r="C5" s="3" t="s">
        <v>47</v>
      </c>
      <c r="D5" s="3" t="s">
        <v>60</v>
      </c>
      <c r="E5" s="13">
        <f>B5*C5*D5</f>
        <v>1346400</v>
      </c>
      <c r="F5" s="11">
        <v>1346400</v>
      </c>
      <c r="G5" s="14">
        <v>1346400</v>
      </c>
    </row>
    <row r="6" spans="1:7" ht="15.75">
      <c r="A6" s="9" t="s">
        <v>46</v>
      </c>
      <c r="B6" s="10">
        <v>2</v>
      </c>
      <c r="C6" s="3" t="s">
        <v>47</v>
      </c>
      <c r="D6" s="3" t="s">
        <v>60</v>
      </c>
      <c r="E6" s="13">
        <f>B6*C6*D6</f>
        <v>52800</v>
      </c>
      <c r="F6" s="11">
        <v>52800</v>
      </c>
      <c r="G6" s="14">
        <v>52800</v>
      </c>
    </row>
    <row r="7" spans="1:7">
      <c r="A7" s="5" t="s">
        <v>26</v>
      </c>
      <c r="B7" s="7">
        <f>SUM(B5:B6)</f>
        <v>53</v>
      </c>
      <c r="C7" s="7"/>
      <c r="D7" s="7"/>
      <c r="E7" s="6">
        <f t="shared" ref="E7:G7" si="0">SUM(E5:E6)</f>
        <v>1399200</v>
      </c>
      <c r="F7" s="6">
        <f t="shared" si="0"/>
        <v>1399200</v>
      </c>
      <c r="G7" s="6">
        <f t="shared" si="0"/>
        <v>1399200</v>
      </c>
    </row>
  </sheetData>
  <mergeCells count="8">
    <mergeCell ref="G3:G4"/>
    <mergeCell ref="B1:F1"/>
    <mergeCell ref="A3:A4"/>
    <mergeCell ref="B3:B4"/>
    <mergeCell ref="C3:C4"/>
    <mergeCell ref="D3:D4"/>
    <mergeCell ref="E3:E4"/>
    <mergeCell ref="F3:F4"/>
  </mergeCells>
  <conditionalFormatting sqref="B1 A7 C5:F6">
    <cfRule type="expression" dxfId="14" priority="298" stopIfTrue="1">
      <formula>HasError()</formula>
    </cfRule>
    <cfRule type="expression" dxfId="13" priority="299" stopIfTrue="1">
      <formula>LockedByCondition()</formula>
    </cfRule>
    <cfRule type="expression" dxfId="12" priority="300" stopIfTrue="1">
      <formula>Locked()</formula>
    </cfRule>
  </conditionalFormatting>
  <conditionalFormatting sqref="A3:A4">
    <cfRule type="expression" dxfId="11" priority="19" stopIfTrue="1">
      <formula>HasError()</formula>
    </cfRule>
    <cfRule type="expression" dxfId="10" priority="20" stopIfTrue="1">
      <formula>LockedByCondition()</formula>
    </cfRule>
    <cfRule type="expression" dxfId="9" priority="21" stopIfTrue="1">
      <formula>Locked()</formula>
    </cfRule>
  </conditionalFormatting>
  <conditionalFormatting sqref="B3 D3">
    <cfRule type="expression" dxfId="8" priority="16" stopIfTrue="1">
      <formula>HasError()</formula>
    </cfRule>
    <cfRule type="expression" dxfId="7" priority="17" stopIfTrue="1">
      <formula>LockedByCondition()</formula>
    </cfRule>
    <cfRule type="expression" dxfId="6" priority="18" stopIfTrue="1">
      <formula>Locked()</formula>
    </cfRule>
  </conditionalFormatting>
  <conditionalFormatting sqref="E3">
    <cfRule type="expression" dxfId="5" priority="4" stopIfTrue="1">
      <formula>HasError()</formula>
    </cfRule>
    <cfRule type="expression" dxfId="4" priority="5" stopIfTrue="1">
      <formula>LockedByCondition()</formula>
    </cfRule>
    <cfRule type="expression" dxfId="3" priority="6" stopIfTrue="1">
      <formula>Locked()</formula>
    </cfRule>
  </conditionalFormatting>
  <conditionalFormatting sqref="F3:G3">
    <cfRule type="expression" dxfId="2" priority="1" stopIfTrue="1">
      <formula>HasError()</formula>
    </cfRule>
    <cfRule type="expression" dxfId="1" priority="2" stopIfTrue="1">
      <formula>LockedByCondition()</formula>
    </cfRule>
    <cfRule type="expression" dxfId="0" priority="3" stopIfTrue="1">
      <formula>Locked()</formula>
    </cfRule>
  </conditionalFormatting>
  <pageMargins left="0.19685039370078741" right="0.19685039370078741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субвенция для бюджетников</vt:lpstr>
      <vt:lpstr>Районы</vt:lpstr>
      <vt:lpstr>ДШИ</vt:lpstr>
      <vt:lpstr>Музеи областные</vt:lpstr>
      <vt:lpstr>ДШИ!Заголовки_для_печати</vt:lpstr>
      <vt:lpstr>'Музеи областные'!Заголовки_для_печати</vt:lpstr>
      <vt:lpstr>Районы!Заголовки_для_печати</vt:lpstr>
      <vt:lpstr>'субвенция для бюджетников'!Заголовки_для_печати</vt:lpstr>
      <vt:lpstr>'субвенция для бюджетников'!Область_печати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Гуляева</dc:creator>
  <cp:lastModifiedBy>Zvyagina_I</cp:lastModifiedBy>
  <cp:lastPrinted>2022-10-07T09:40:42Z</cp:lastPrinted>
  <dcterms:created xsi:type="dcterms:W3CDTF">2021-11-26T09:30:48Z</dcterms:created>
  <dcterms:modified xsi:type="dcterms:W3CDTF">2022-10-17T09:45:33Z</dcterms:modified>
</cp:coreProperties>
</file>