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2 год" sheetId="1" r:id="rId1"/>
    <sheet name="2023 год" sheetId="2" r:id="rId2"/>
    <sheet name="2024 год" sheetId="3" r:id="rId3"/>
  </sheets>
  <calcPr calcId="125725"/>
</workbook>
</file>

<file path=xl/calcChain.xml><?xml version="1.0" encoding="utf-8"?>
<calcChain xmlns="http://schemas.openxmlformats.org/spreadsheetml/2006/main">
  <c r="L41" i="3"/>
  <c r="F41"/>
  <c r="E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F18"/>
  <c r="C18"/>
  <c r="C41" s="1"/>
  <c r="I17"/>
  <c r="I16"/>
  <c r="I15"/>
  <c r="I14"/>
  <c r="I13"/>
  <c r="I12"/>
  <c r="I11"/>
  <c r="I10"/>
  <c r="I9"/>
  <c r="I8"/>
  <c r="I18" l="1"/>
  <c r="I41" s="1"/>
  <c r="F18" i="2" l="1"/>
  <c r="C18"/>
  <c r="E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F41"/>
  <c r="I18"/>
  <c r="I17"/>
  <c r="I16"/>
  <c r="I15"/>
  <c r="I14"/>
  <c r="I13"/>
  <c r="I12"/>
  <c r="I11"/>
  <c r="I10"/>
  <c r="I9"/>
  <c r="I8"/>
  <c r="L38" i="1"/>
  <c r="L40"/>
  <c r="L39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8"/>
  <c r="I41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8"/>
  <c r="F18"/>
  <c r="F41" s="1"/>
  <c r="E41"/>
  <c r="C41"/>
  <c r="C18"/>
  <c r="L41" i="2" l="1"/>
  <c r="C41"/>
  <c r="I41"/>
  <c r="L41" i="1"/>
</calcChain>
</file>

<file path=xl/sharedStrings.xml><?xml version="1.0" encoding="utf-8"?>
<sst xmlns="http://schemas.openxmlformats.org/spreadsheetml/2006/main" count="159" uniqueCount="55">
  <si>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</si>
  <si>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</si>
  <si>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</si>
  <si>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</si>
  <si>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</si>
  <si>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</si>
  <si>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</si>
  <si>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</si>
  <si>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</si>
  <si>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</si>
  <si>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</si>
  <si>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</si>
  <si>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</si>
  <si>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</si>
  <si>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</si>
  <si>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</si>
  <si>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</si>
  <si>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</si>
  <si>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</si>
  <si>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</si>
  <si>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</si>
  <si>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</si>
  <si>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</si>
  <si>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</si>
  <si>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</si>
  <si>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</si>
  <si>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</si>
  <si>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</si>
  <si>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</si>
  <si>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</si>
  <si>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</si>
  <si>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</si>
  <si>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</si>
  <si>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</si>
  <si>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</si>
  <si>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</si>
  <si>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х</t>
  </si>
  <si>
    <t xml:space="preserve">Субсидии из областного бюджета местным бюджетам  на реализацию мероприятий по организации бесплатного горячего питания обучающихся, получающих начальное общее образование в  муниципальных образовательных организациях  </t>
  </si>
  <si>
    <t xml:space="preserve">Размер субсидии, предоставляемой бюджету j-го муниципального образования Курской области на реализацию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организациях, на 2022 год, рублей </t>
  </si>
  <si>
    <t xml:space="preserve">Прогнозируемая среднегодовая численность обучающихся в 1-х классах в j-м муниципальном образовании Курской области, человек </t>
  </si>
  <si>
    <t>Прогнозируемая среднегодовая численность обучающихся во 2 - 4-х классах в j-м муниципальном образовании Курской области, человек</t>
  </si>
  <si>
    <t>Число детодней в j-м муниципальном образовании Курской области для обучающихся, получающих начальное общее образование в муниципальных образовательных организациях</t>
  </si>
  <si>
    <t>Средняя стоимость горячего питания на одного обучающегося, получающего начальное общее образование, в день, рублей</t>
  </si>
  <si>
    <t>Доля финансирования из областного бюджета расходного обязательства j-го муниципального образования Курской области</t>
  </si>
  <si>
    <t xml:space="preserve">Размер субсидии, предоставляемой бюджету j-го муниципального образования Курской области на реализацию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организациях, на 2023 год, рублей </t>
  </si>
  <si>
    <t xml:space="preserve">Размер субсидии, предоставляемой бюджету j-го муниципального образования Курской области на реализацию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организациях, на 2024 год, рублей </t>
  </si>
  <si>
    <t>Количество учебных дней в году для обучающихся в 1-х классах,  равное 165 дням</t>
  </si>
  <si>
    <t>при 5-дневной учебной неделе</t>
  </si>
  <si>
    <t>при 6-дневной учебной неделе</t>
  </si>
  <si>
    <t>равное 170 дням при 5-дневной учебной неделе</t>
  </si>
  <si>
    <t xml:space="preserve"> равное 204 дням при 6-дневной учебной неделе</t>
  </si>
  <si>
    <t>9=(3*4)+((5*7)+(6*8))</t>
  </si>
  <si>
    <t>12=9*10*11/100</t>
  </si>
  <si>
    <t>Количество учебных дней в году для обучающихся во 2 - 4-х классах,</t>
  </si>
  <si>
    <t>Приложение 2.15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</si>
</sst>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9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3" fontId="6" fillId="2" borderId="1" xfId="1" applyNumberFormat="1" applyFont="1" applyFill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0" fontId="5" fillId="0" borderId="1" xfId="0" applyFont="1" applyFill="1" applyBorder="1"/>
    <xf numFmtId="3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right"/>
    </xf>
    <xf numFmtId="2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3" fontId="7" fillId="2" borderId="1" xfId="1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8" fillId="0" borderId="0" xfId="0" applyFo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2"/>
  <sheetViews>
    <sheetView tabSelected="1" zoomScaleNormal="100" workbookViewId="0">
      <pane xSplit="2" ySplit="7" topLeftCell="C26" activePane="bottomRight" state="frozen"/>
      <selection pane="topRight" activeCell="C1" sqref="C1"/>
      <selection pane="bottomLeft" activeCell="A7" sqref="A7"/>
      <selection pane="bottomRight" activeCell="L41" sqref="L41"/>
    </sheetView>
  </sheetViews>
  <sheetFormatPr defaultRowHeight="15"/>
  <cols>
    <col min="1" max="1" width="7" customWidth="1"/>
    <col min="2" max="2" width="27.85546875" customWidth="1"/>
    <col min="3" max="3" width="22.28515625" customWidth="1"/>
    <col min="4" max="4" width="18.28515625" customWidth="1"/>
    <col min="5" max="6" width="22" customWidth="1"/>
    <col min="7" max="8" width="19.42578125" customWidth="1"/>
    <col min="9" max="9" width="23" customWidth="1"/>
    <col min="10" max="10" width="17.140625" customWidth="1"/>
    <col min="11" max="11" width="20.140625" customWidth="1"/>
    <col min="12" max="12" width="28.7109375" customWidth="1"/>
  </cols>
  <sheetData>
    <row r="1" spans="1:12" ht="15.75">
      <c r="L1" s="27" t="s">
        <v>54</v>
      </c>
    </row>
    <row r="2" spans="1:12" ht="15.75" customHeight="1">
      <c r="A2" s="2"/>
      <c r="B2" s="25" t="s">
        <v>37</v>
      </c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36" customHeight="1">
      <c r="A3" s="2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36" customHeight="1">
      <c r="A4" s="2"/>
      <c r="B4" s="2"/>
      <c r="C4" s="2"/>
      <c r="D4" s="2"/>
      <c r="E4" s="2"/>
      <c r="F4" s="2"/>
      <c r="G4" s="2"/>
      <c r="H4" s="2"/>
      <c r="I4" s="2"/>
      <c r="J4" s="3"/>
      <c r="K4" s="3"/>
      <c r="L4" s="3"/>
    </row>
    <row r="5" spans="1:12" ht="97.5" customHeight="1">
      <c r="A5" s="24" t="s">
        <v>0</v>
      </c>
      <c r="B5" s="24" t="s">
        <v>1</v>
      </c>
      <c r="C5" s="24" t="s">
        <v>39</v>
      </c>
      <c r="D5" s="24" t="s">
        <v>46</v>
      </c>
      <c r="E5" s="24" t="s">
        <v>40</v>
      </c>
      <c r="F5" s="24"/>
      <c r="G5" s="24" t="s">
        <v>53</v>
      </c>
      <c r="H5" s="24"/>
      <c r="I5" s="24" t="s">
        <v>41</v>
      </c>
      <c r="J5" s="26" t="s">
        <v>42</v>
      </c>
      <c r="K5" s="24" t="s">
        <v>43</v>
      </c>
      <c r="L5" s="24" t="s">
        <v>38</v>
      </c>
    </row>
    <row r="6" spans="1:12" ht="119.25" customHeight="1">
      <c r="A6" s="24"/>
      <c r="B6" s="24"/>
      <c r="C6" s="24"/>
      <c r="D6" s="24"/>
      <c r="E6" s="19" t="s">
        <v>48</v>
      </c>
      <c r="F6" s="19" t="s">
        <v>47</v>
      </c>
      <c r="G6" s="22" t="s">
        <v>50</v>
      </c>
      <c r="H6" s="19" t="s">
        <v>49</v>
      </c>
      <c r="I6" s="24"/>
      <c r="J6" s="26"/>
      <c r="K6" s="24"/>
      <c r="L6" s="24"/>
    </row>
    <row r="7" spans="1:12" ht="19.5" customHeight="1">
      <c r="A7" s="4">
        <v>1</v>
      </c>
      <c r="B7" s="4">
        <v>2</v>
      </c>
      <c r="C7" s="4">
        <v>3</v>
      </c>
      <c r="D7" s="4">
        <v>4</v>
      </c>
      <c r="E7" s="4">
        <v>5</v>
      </c>
      <c r="F7" s="21">
        <v>6</v>
      </c>
      <c r="G7" s="4">
        <v>7</v>
      </c>
      <c r="H7" s="21">
        <v>8</v>
      </c>
      <c r="I7" s="21" t="s">
        <v>51</v>
      </c>
      <c r="J7" s="4">
        <v>10</v>
      </c>
      <c r="K7" s="4">
        <v>11</v>
      </c>
      <c r="L7" s="21" t="s">
        <v>52</v>
      </c>
    </row>
    <row r="8" spans="1:12">
      <c r="A8" s="5">
        <v>1</v>
      </c>
      <c r="B8" s="14" t="s">
        <v>2</v>
      </c>
      <c r="C8" s="15">
        <v>137</v>
      </c>
      <c r="D8" s="16">
        <v>165</v>
      </c>
      <c r="E8" s="15">
        <v>0</v>
      </c>
      <c r="F8" s="15">
        <v>453</v>
      </c>
      <c r="G8" s="8">
        <v>204</v>
      </c>
      <c r="H8" s="8">
        <v>170</v>
      </c>
      <c r="I8" s="17">
        <f>(C8*D8)+((E8*G8)+(F8*H8))</f>
        <v>99615</v>
      </c>
      <c r="J8" s="9">
        <v>53.791918887717713</v>
      </c>
      <c r="K8" s="10">
        <v>87</v>
      </c>
      <c r="L8" s="11">
        <f>ROUND(I8*J8*K8/100,0)</f>
        <v>4661879</v>
      </c>
    </row>
    <row r="9" spans="1:12">
      <c r="A9" s="5">
        <v>2</v>
      </c>
      <c r="B9" s="14" t="s">
        <v>3</v>
      </c>
      <c r="C9" s="15">
        <v>74</v>
      </c>
      <c r="D9" s="16">
        <v>165</v>
      </c>
      <c r="E9" s="15">
        <v>0</v>
      </c>
      <c r="F9" s="15">
        <v>273</v>
      </c>
      <c r="G9" s="8">
        <v>204</v>
      </c>
      <c r="H9" s="8">
        <v>170</v>
      </c>
      <c r="I9" s="17">
        <f t="shared" ref="I9:I40" si="0">(C9*D9)+((E9*G9)+(F9*H9))</f>
        <v>58620</v>
      </c>
      <c r="J9" s="9">
        <v>53.791914022517915</v>
      </c>
      <c r="K9" s="10">
        <v>87</v>
      </c>
      <c r="L9" s="11">
        <f t="shared" ref="L9:L37" si="1">ROUND(I9*J9*K9/100,0)</f>
        <v>2743355</v>
      </c>
    </row>
    <row r="10" spans="1:12">
      <c r="A10" s="5">
        <v>3</v>
      </c>
      <c r="B10" s="14" t="s">
        <v>4</v>
      </c>
      <c r="C10" s="15">
        <v>197</v>
      </c>
      <c r="D10" s="16">
        <v>165</v>
      </c>
      <c r="E10" s="15">
        <v>297</v>
      </c>
      <c r="F10" s="15">
        <v>374</v>
      </c>
      <c r="G10" s="8">
        <v>204</v>
      </c>
      <c r="H10" s="8">
        <v>170</v>
      </c>
      <c r="I10" s="17">
        <f t="shared" si="0"/>
        <v>156673</v>
      </c>
      <c r="J10" s="9">
        <v>53.791929687948787</v>
      </c>
      <c r="K10" s="10">
        <v>87</v>
      </c>
      <c r="L10" s="11">
        <f t="shared" si="1"/>
        <v>7332136</v>
      </c>
    </row>
    <row r="11" spans="1:12">
      <c r="A11" s="5">
        <v>4</v>
      </c>
      <c r="B11" s="14" t="s">
        <v>5</v>
      </c>
      <c r="C11" s="15">
        <v>161</v>
      </c>
      <c r="D11" s="16">
        <v>165</v>
      </c>
      <c r="E11" s="15">
        <v>2</v>
      </c>
      <c r="F11" s="15">
        <v>420</v>
      </c>
      <c r="G11" s="8">
        <v>204</v>
      </c>
      <c r="H11" s="8">
        <v>170</v>
      </c>
      <c r="I11" s="17">
        <f t="shared" si="0"/>
        <v>98373</v>
      </c>
      <c r="J11" s="9">
        <v>53.791904282679191</v>
      </c>
      <c r="K11" s="10">
        <v>87</v>
      </c>
      <c r="L11" s="11">
        <f t="shared" si="1"/>
        <v>4603754</v>
      </c>
    </row>
    <row r="12" spans="1:12">
      <c r="A12" s="5">
        <v>5</v>
      </c>
      <c r="B12" s="14" t="s">
        <v>6</v>
      </c>
      <c r="C12" s="15">
        <v>110</v>
      </c>
      <c r="D12" s="16">
        <v>165</v>
      </c>
      <c r="E12" s="15">
        <v>28</v>
      </c>
      <c r="F12" s="15">
        <v>310</v>
      </c>
      <c r="G12" s="8">
        <v>204</v>
      </c>
      <c r="H12" s="8">
        <v>170</v>
      </c>
      <c r="I12" s="17">
        <f t="shared" si="0"/>
        <v>76562</v>
      </c>
      <c r="J12" s="9">
        <v>53.791920273765051</v>
      </c>
      <c r="K12" s="10">
        <v>87</v>
      </c>
      <c r="L12" s="11">
        <f t="shared" si="1"/>
        <v>3583023</v>
      </c>
    </row>
    <row r="13" spans="1:12">
      <c r="A13" s="5">
        <v>6</v>
      </c>
      <c r="B13" s="14" t="s">
        <v>7</v>
      </c>
      <c r="C13" s="15">
        <v>102</v>
      </c>
      <c r="D13" s="16">
        <v>165</v>
      </c>
      <c r="E13" s="15">
        <v>0</v>
      </c>
      <c r="F13" s="15">
        <v>340</v>
      </c>
      <c r="G13" s="8">
        <v>204</v>
      </c>
      <c r="H13" s="8">
        <v>170</v>
      </c>
      <c r="I13" s="17">
        <f t="shared" si="0"/>
        <v>74630</v>
      </c>
      <c r="J13" s="9">
        <v>53.791920139354147</v>
      </c>
      <c r="K13" s="10">
        <v>87</v>
      </c>
      <c r="L13" s="11">
        <f t="shared" si="1"/>
        <v>3492607</v>
      </c>
    </row>
    <row r="14" spans="1:12">
      <c r="A14" s="5">
        <v>7</v>
      </c>
      <c r="B14" s="14" t="s">
        <v>8</v>
      </c>
      <c r="C14" s="15">
        <v>221</v>
      </c>
      <c r="D14" s="16">
        <v>165</v>
      </c>
      <c r="E14" s="15">
        <v>0</v>
      </c>
      <c r="F14" s="15">
        <v>681</v>
      </c>
      <c r="G14" s="8">
        <v>204</v>
      </c>
      <c r="H14" s="8">
        <v>170</v>
      </c>
      <c r="I14" s="17">
        <f t="shared" si="0"/>
        <v>152235</v>
      </c>
      <c r="J14" s="9">
        <v>53.791920386244954</v>
      </c>
      <c r="K14" s="10">
        <v>87</v>
      </c>
      <c r="L14" s="11">
        <f t="shared" si="1"/>
        <v>7124441</v>
      </c>
    </row>
    <row r="15" spans="1:12">
      <c r="A15" s="5">
        <v>8</v>
      </c>
      <c r="B15" s="14" t="s">
        <v>9</v>
      </c>
      <c r="C15" s="15">
        <v>120</v>
      </c>
      <c r="D15" s="16">
        <v>165</v>
      </c>
      <c r="E15" s="15">
        <v>61</v>
      </c>
      <c r="F15" s="15">
        <v>338</v>
      </c>
      <c r="G15" s="8">
        <v>204</v>
      </c>
      <c r="H15" s="8">
        <v>170</v>
      </c>
      <c r="I15" s="17">
        <f t="shared" si="0"/>
        <v>89704</v>
      </c>
      <c r="J15" s="9">
        <v>53.791926781414432</v>
      </c>
      <c r="K15" s="10">
        <v>87</v>
      </c>
      <c r="L15" s="11">
        <f t="shared" si="1"/>
        <v>4198055</v>
      </c>
    </row>
    <row r="16" spans="1:12">
      <c r="A16" s="5">
        <v>9</v>
      </c>
      <c r="B16" s="14" t="s">
        <v>10</v>
      </c>
      <c r="C16" s="15">
        <v>85</v>
      </c>
      <c r="D16" s="16">
        <v>165</v>
      </c>
      <c r="E16" s="15">
        <v>28</v>
      </c>
      <c r="F16" s="15">
        <v>194</v>
      </c>
      <c r="G16" s="8">
        <v>204</v>
      </c>
      <c r="H16" s="8">
        <v>170</v>
      </c>
      <c r="I16" s="17">
        <f t="shared" si="0"/>
        <v>52717</v>
      </c>
      <c r="J16" s="9">
        <v>53.791926702961092</v>
      </c>
      <c r="K16" s="10">
        <v>87</v>
      </c>
      <c r="L16" s="11">
        <f t="shared" si="1"/>
        <v>2467102</v>
      </c>
    </row>
    <row r="17" spans="1:12">
      <c r="A17" s="5">
        <v>10</v>
      </c>
      <c r="B17" s="14" t="s">
        <v>11</v>
      </c>
      <c r="C17" s="15">
        <v>176</v>
      </c>
      <c r="D17" s="16">
        <v>165</v>
      </c>
      <c r="E17" s="15">
        <v>0</v>
      </c>
      <c r="F17" s="15">
        <v>563</v>
      </c>
      <c r="G17" s="8">
        <v>204</v>
      </c>
      <c r="H17" s="8">
        <v>170</v>
      </c>
      <c r="I17" s="17">
        <f t="shared" si="0"/>
        <v>124750</v>
      </c>
      <c r="J17" s="9">
        <v>53.791911823647297</v>
      </c>
      <c r="K17" s="10">
        <v>87</v>
      </c>
      <c r="L17" s="11">
        <f t="shared" si="1"/>
        <v>5838171</v>
      </c>
    </row>
    <row r="18" spans="1:12">
      <c r="A18" s="5">
        <v>11</v>
      </c>
      <c r="B18" s="14" t="s">
        <v>12</v>
      </c>
      <c r="C18" s="15">
        <f>368+22</f>
        <v>390</v>
      </c>
      <c r="D18" s="16">
        <v>165</v>
      </c>
      <c r="E18" s="15">
        <v>0</v>
      </c>
      <c r="F18" s="15">
        <f>1141+62</f>
        <v>1203</v>
      </c>
      <c r="G18" s="8">
        <v>204</v>
      </c>
      <c r="H18" s="8">
        <v>170</v>
      </c>
      <c r="I18" s="17">
        <f t="shared" si="0"/>
        <v>268860</v>
      </c>
      <c r="J18" s="9">
        <v>55.750193409209253</v>
      </c>
      <c r="K18" s="10">
        <v>87</v>
      </c>
      <c r="L18" s="11">
        <f t="shared" si="1"/>
        <v>13040427</v>
      </c>
    </row>
    <row r="19" spans="1:12">
      <c r="A19" s="5">
        <v>12</v>
      </c>
      <c r="B19" s="14" t="s">
        <v>13</v>
      </c>
      <c r="C19" s="15">
        <v>142</v>
      </c>
      <c r="D19" s="16">
        <v>165</v>
      </c>
      <c r="E19" s="15">
        <v>0</v>
      </c>
      <c r="F19" s="15">
        <v>464</v>
      </c>
      <c r="G19" s="8">
        <v>204</v>
      </c>
      <c r="H19" s="8">
        <v>170</v>
      </c>
      <c r="I19" s="17">
        <f t="shared" si="0"/>
        <v>102310</v>
      </c>
      <c r="J19" s="9">
        <v>53.791916723682924</v>
      </c>
      <c r="K19" s="10">
        <v>87</v>
      </c>
      <c r="L19" s="11">
        <f t="shared" si="1"/>
        <v>4788002</v>
      </c>
    </row>
    <row r="20" spans="1:12">
      <c r="A20" s="5">
        <v>13</v>
      </c>
      <c r="B20" s="14" t="s">
        <v>14</v>
      </c>
      <c r="C20" s="15">
        <v>88</v>
      </c>
      <c r="D20" s="16">
        <v>165</v>
      </c>
      <c r="E20" s="15">
        <v>0</v>
      </c>
      <c r="F20" s="15">
        <v>306</v>
      </c>
      <c r="G20" s="8">
        <v>204</v>
      </c>
      <c r="H20" s="8">
        <v>170</v>
      </c>
      <c r="I20" s="17">
        <f t="shared" si="0"/>
        <v>66540</v>
      </c>
      <c r="J20" s="9">
        <v>53.791944694920346</v>
      </c>
      <c r="K20" s="10">
        <v>87</v>
      </c>
      <c r="L20" s="11">
        <f t="shared" si="1"/>
        <v>3114005</v>
      </c>
    </row>
    <row r="21" spans="1:12">
      <c r="A21" s="5">
        <v>14</v>
      </c>
      <c r="B21" s="14" t="s">
        <v>15</v>
      </c>
      <c r="C21" s="15">
        <v>88</v>
      </c>
      <c r="D21" s="16">
        <v>165</v>
      </c>
      <c r="E21" s="15">
        <v>0</v>
      </c>
      <c r="F21" s="15">
        <v>339</v>
      </c>
      <c r="G21" s="8">
        <v>204</v>
      </c>
      <c r="H21" s="8">
        <v>170</v>
      </c>
      <c r="I21" s="17">
        <f t="shared" si="0"/>
        <v>72150</v>
      </c>
      <c r="J21" s="9">
        <v>53.791947331947334</v>
      </c>
      <c r="K21" s="10">
        <v>87</v>
      </c>
      <c r="L21" s="11">
        <f t="shared" si="1"/>
        <v>3376547</v>
      </c>
    </row>
    <row r="22" spans="1:12">
      <c r="A22" s="5">
        <v>15</v>
      </c>
      <c r="B22" s="14" t="s">
        <v>16</v>
      </c>
      <c r="C22" s="15">
        <v>126</v>
      </c>
      <c r="D22" s="16">
        <v>165</v>
      </c>
      <c r="E22" s="15">
        <v>0</v>
      </c>
      <c r="F22" s="15">
        <v>451</v>
      </c>
      <c r="G22" s="8">
        <v>204</v>
      </c>
      <c r="H22" s="8">
        <v>170</v>
      </c>
      <c r="I22" s="17">
        <f t="shared" si="0"/>
        <v>97460</v>
      </c>
      <c r="J22" s="9">
        <v>53.791924892263495</v>
      </c>
      <c r="K22" s="10">
        <v>87</v>
      </c>
      <c r="L22" s="11">
        <f t="shared" si="1"/>
        <v>4561028</v>
      </c>
    </row>
    <row r="23" spans="1:12">
      <c r="A23" s="5">
        <v>16</v>
      </c>
      <c r="B23" s="14" t="s">
        <v>17</v>
      </c>
      <c r="C23" s="15">
        <v>320</v>
      </c>
      <c r="D23" s="16">
        <v>165</v>
      </c>
      <c r="E23" s="15">
        <v>0</v>
      </c>
      <c r="F23" s="15">
        <v>944</v>
      </c>
      <c r="G23" s="8">
        <v>204</v>
      </c>
      <c r="H23" s="8">
        <v>170</v>
      </c>
      <c r="I23" s="17">
        <f t="shared" si="0"/>
        <v>213280</v>
      </c>
      <c r="J23" s="9">
        <v>53.791921417854461</v>
      </c>
      <c r="K23" s="10">
        <v>87</v>
      </c>
      <c r="L23" s="11">
        <f t="shared" si="1"/>
        <v>9981285</v>
      </c>
    </row>
    <row r="24" spans="1:12">
      <c r="A24" s="5">
        <v>17</v>
      </c>
      <c r="B24" s="14" t="s">
        <v>18</v>
      </c>
      <c r="C24" s="15">
        <v>283</v>
      </c>
      <c r="D24" s="16">
        <v>165</v>
      </c>
      <c r="E24" s="15">
        <v>2</v>
      </c>
      <c r="F24" s="15">
        <v>867</v>
      </c>
      <c r="G24" s="8">
        <v>204</v>
      </c>
      <c r="H24" s="8">
        <v>170</v>
      </c>
      <c r="I24" s="17">
        <f t="shared" si="0"/>
        <v>194493</v>
      </c>
      <c r="J24" s="9">
        <v>53.791920531844333</v>
      </c>
      <c r="K24" s="10">
        <v>87</v>
      </c>
      <c r="L24" s="11">
        <f t="shared" si="1"/>
        <v>9102072</v>
      </c>
    </row>
    <row r="25" spans="1:12">
      <c r="A25" s="5">
        <v>18</v>
      </c>
      <c r="B25" s="14" t="s">
        <v>19</v>
      </c>
      <c r="C25" s="15">
        <v>133</v>
      </c>
      <c r="D25" s="16">
        <v>165</v>
      </c>
      <c r="E25" s="15">
        <v>0</v>
      </c>
      <c r="F25" s="15">
        <v>359</v>
      </c>
      <c r="G25" s="8">
        <v>204</v>
      </c>
      <c r="H25" s="8">
        <v>170</v>
      </c>
      <c r="I25" s="17">
        <f t="shared" si="0"/>
        <v>82975</v>
      </c>
      <c r="J25" s="9">
        <v>53.7919252786984</v>
      </c>
      <c r="K25" s="10">
        <v>87</v>
      </c>
      <c r="L25" s="11">
        <f t="shared" si="1"/>
        <v>3883145</v>
      </c>
    </row>
    <row r="26" spans="1:12">
      <c r="A26" s="5">
        <v>19</v>
      </c>
      <c r="B26" s="14" t="s">
        <v>20</v>
      </c>
      <c r="C26" s="15">
        <v>146</v>
      </c>
      <c r="D26" s="16">
        <v>165</v>
      </c>
      <c r="E26" s="15">
        <v>71</v>
      </c>
      <c r="F26" s="15">
        <v>382</v>
      </c>
      <c r="G26" s="8">
        <v>204</v>
      </c>
      <c r="H26" s="8">
        <v>170</v>
      </c>
      <c r="I26" s="17">
        <f t="shared" si="0"/>
        <v>103514</v>
      </c>
      <c r="J26" s="9">
        <v>53.791912205112354</v>
      </c>
      <c r="K26" s="10">
        <v>87</v>
      </c>
      <c r="L26" s="11">
        <f t="shared" si="1"/>
        <v>4844348</v>
      </c>
    </row>
    <row r="27" spans="1:12">
      <c r="A27" s="5">
        <v>20</v>
      </c>
      <c r="B27" s="14" t="s">
        <v>21</v>
      </c>
      <c r="C27" s="15">
        <v>268</v>
      </c>
      <c r="D27" s="16">
        <v>165</v>
      </c>
      <c r="E27" s="15">
        <v>0</v>
      </c>
      <c r="F27" s="15">
        <v>782</v>
      </c>
      <c r="G27" s="8">
        <v>204</v>
      </c>
      <c r="H27" s="8">
        <v>170</v>
      </c>
      <c r="I27" s="17">
        <f t="shared" si="0"/>
        <v>177160</v>
      </c>
      <c r="J27" s="9">
        <v>53.79192255588169</v>
      </c>
      <c r="K27" s="10">
        <v>87</v>
      </c>
      <c r="L27" s="11">
        <f t="shared" si="1"/>
        <v>8290906</v>
      </c>
    </row>
    <row r="28" spans="1:12">
      <c r="A28" s="5">
        <v>21</v>
      </c>
      <c r="B28" s="14" t="s">
        <v>22</v>
      </c>
      <c r="C28" s="15">
        <v>159</v>
      </c>
      <c r="D28" s="16">
        <v>165</v>
      </c>
      <c r="E28" s="15">
        <v>0</v>
      </c>
      <c r="F28" s="15">
        <v>495</v>
      </c>
      <c r="G28" s="8">
        <v>204</v>
      </c>
      <c r="H28" s="8">
        <v>170</v>
      </c>
      <c r="I28" s="17">
        <f t="shared" si="0"/>
        <v>110385</v>
      </c>
      <c r="J28" s="9">
        <v>53.791910132717305</v>
      </c>
      <c r="K28" s="10">
        <v>87</v>
      </c>
      <c r="L28" s="11">
        <f t="shared" si="1"/>
        <v>5165903</v>
      </c>
    </row>
    <row r="29" spans="1:12">
      <c r="A29" s="5">
        <v>22</v>
      </c>
      <c r="B29" s="14" t="s">
        <v>23</v>
      </c>
      <c r="C29" s="15">
        <v>140</v>
      </c>
      <c r="D29" s="16">
        <v>165</v>
      </c>
      <c r="E29" s="15">
        <v>12</v>
      </c>
      <c r="F29" s="15">
        <v>383</v>
      </c>
      <c r="G29" s="8">
        <v>204</v>
      </c>
      <c r="H29" s="8">
        <v>170</v>
      </c>
      <c r="I29" s="17">
        <f t="shared" si="0"/>
        <v>90658</v>
      </c>
      <c r="J29" s="9">
        <v>53.791921286593571</v>
      </c>
      <c r="K29" s="10">
        <v>87</v>
      </c>
      <c r="L29" s="11">
        <f t="shared" si="1"/>
        <v>4242701</v>
      </c>
    </row>
    <row r="30" spans="1:12">
      <c r="A30" s="5">
        <v>23</v>
      </c>
      <c r="B30" s="14" t="s">
        <v>24</v>
      </c>
      <c r="C30" s="15">
        <v>318</v>
      </c>
      <c r="D30" s="16">
        <v>165</v>
      </c>
      <c r="E30" s="15">
        <v>0</v>
      </c>
      <c r="F30" s="15">
        <v>871</v>
      </c>
      <c r="G30" s="8">
        <v>204</v>
      </c>
      <c r="H30" s="8">
        <v>170</v>
      </c>
      <c r="I30" s="17">
        <f t="shared" si="0"/>
        <v>200540</v>
      </c>
      <c r="J30" s="9">
        <v>53.791921811110001</v>
      </c>
      <c r="K30" s="10">
        <v>87</v>
      </c>
      <c r="L30" s="11">
        <f t="shared" si="1"/>
        <v>9385066</v>
      </c>
    </row>
    <row r="31" spans="1:12">
      <c r="A31" s="5">
        <v>24</v>
      </c>
      <c r="B31" s="14" t="s">
        <v>25</v>
      </c>
      <c r="C31" s="15">
        <v>96</v>
      </c>
      <c r="D31" s="16">
        <v>165</v>
      </c>
      <c r="E31" s="15">
        <v>0</v>
      </c>
      <c r="F31" s="15">
        <v>302</v>
      </c>
      <c r="G31" s="8">
        <v>204</v>
      </c>
      <c r="H31" s="8">
        <v>170</v>
      </c>
      <c r="I31" s="17">
        <f t="shared" si="0"/>
        <v>67180</v>
      </c>
      <c r="J31" s="9">
        <v>53.791917237272997</v>
      </c>
      <c r="K31" s="10">
        <v>87</v>
      </c>
      <c r="L31" s="11">
        <f t="shared" si="1"/>
        <v>3143955</v>
      </c>
    </row>
    <row r="32" spans="1:12">
      <c r="A32" s="5">
        <v>25</v>
      </c>
      <c r="B32" s="14" t="s">
        <v>26</v>
      </c>
      <c r="C32" s="15">
        <v>182</v>
      </c>
      <c r="D32" s="16">
        <v>165</v>
      </c>
      <c r="E32" s="15">
        <v>0</v>
      </c>
      <c r="F32" s="15">
        <v>641</v>
      </c>
      <c r="G32" s="8">
        <v>204</v>
      </c>
      <c r="H32" s="8">
        <v>170</v>
      </c>
      <c r="I32" s="17">
        <f t="shared" si="0"/>
        <v>139000</v>
      </c>
      <c r="J32" s="9">
        <v>53.791913669064748</v>
      </c>
      <c r="K32" s="10">
        <v>87</v>
      </c>
      <c r="L32" s="11">
        <f t="shared" si="1"/>
        <v>6505056</v>
      </c>
    </row>
    <row r="33" spans="1:12">
      <c r="A33" s="5">
        <v>26</v>
      </c>
      <c r="B33" s="14" t="s">
        <v>27</v>
      </c>
      <c r="C33" s="15">
        <v>79</v>
      </c>
      <c r="D33" s="16">
        <v>165</v>
      </c>
      <c r="E33" s="15">
        <v>0</v>
      </c>
      <c r="F33" s="15">
        <v>202</v>
      </c>
      <c r="G33" s="8">
        <v>204</v>
      </c>
      <c r="H33" s="8">
        <v>170</v>
      </c>
      <c r="I33" s="17">
        <f t="shared" si="0"/>
        <v>47375</v>
      </c>
      <c r="J33" s="9">
        <v>53.791915567282324</v>
      </c>
      <c r="K33" s="10">
        <v>87</v>
      </c>
      <c r="L33" s="11">
        <f t="shared" si="1"/>
        <v>2217101</v>
      </c>
    </row>
    <row r="34" spans="1:12">
      <c r="A34" s="5">
        <v>27</v>
      </c>
      <c r="B34" s="14" t="s">
        <v>28</v>
      </c>
      <c r="C34" s="15">
        <v>81</v>
      </c>
      <c r="D34" s="16">
        <v>165</v>
      </c>
      <c r="E34" s="15">
        <v>18</v>
      </c>
      <c r="F34" s="15">
        <v>273</v>
      </c>
      <c r="G34" s="8">
        <v>204</v>
      </c>
      <c r="H34" s="8">
        <v>170</v>
      </c>
      <c r="I34" s="17">
        <f t="shared" si="0"/>
        <v>63447</v>
      </c>
      <c r="J34" s="9">
        <v>53.79192081579901</v>
      </c>
      <c r="K34" s="10">
        <v>87</v>
      </c>
      <c r="L34" s="11">
        <f t="shared" si="1"/>
        <v>2969254</v>
      </c>
    </row>
    <row r="35" spans="1:12">
      <c r="A35" s="5">
        <v>28</v>
      </c>
      <c r="B35" s="14" t="s">
        <v>29</v>
      </c>
      <c r="C35" s="15">
        <v>97</v>
      </c>
      <c r="D35" s="16">
        <v>165</v>
      </c>
      <c r="E35" s="15">
        <v>0</v>
      </c>
      <c r="F35" s="15">
        <v>350</v>
      </c>
      <c r="G35" s="8">
        <v>204</v>
      </c>
      <c r="H35" s="8">
        <v>170</v>
      </c>
      <c r="I35" s="17">
        <f t="shared" si="0"/>
        <v>75505</v>
      </c>
      <c r="J35" s="9">
        <v>53.791894576518111</v>
      </c>
      <c r="K35" s="10">
        <v>87</v>
      </c>
      <c r="L35" s="11">
        <f t="shared" si="1"/>
        <v>3533555</v>
      </c>
    </row>
    <row r="36" spans="1:12">
      <c r="A36" s="5">
        <v>29</v>
      </c>
      <c r="B36" s="14" t="s">
        <v>30</v>
      </c>
      <c r="C36" s="15">
        <v>1264</v>
      </c>
      <c r="D36" s="16">
        <v>165</v>
      </c>
      <c r="E36" s="15">
        <v>0</v>
      </c>
      <c r="F36" s="15">
        <v>4081</v>
      </c>
      <c r="G36" s="8">
        <v>204</v>
      </c>
      <c r="H36" s="8">
        <v>170</v>
      </c>
      <c r="I36" s="17">
        <f t="shared" si="0"/>
        <v>902330</v>
      </c>
      <c r="J36" s="9">
        <v>72.339999948038852</v>
      </c>
      <c r="K36" s="10">
        <v>87</v>
      </c>
      <c r="L36" s="11">
        <f t="shared" si="1"/>
        <v>56788860</v>
      </c>
    </row>
    <row r="37" spans="1:12">
      <c r="A37" s="5">
        <v>30</v>
      </c>
      <c r="B37" s="14" t="s">
        <v>31</v>
      </c>
      <c r="C37" s="15">
        <v>5700</v>
      </c>
      <c r="D37" s="16">
        <v>165</v>
      </c>
      <c r="E37" s="15">
        <v>300</v>
      </c>
      <c r="F37" s="15">
        <v>16749</v>
      </c>
      <c r="G37" s="8">
        <v>204</v>
      </c>
      <c r="H37" s="8">
        <v>170</v>
      </c>
      <c r="I37" s="17">
        <f t="shared" si="0"/>
        <v>3849030</v>
      </c>
      <c r="J37" s="9">
        <v>72.339999948038852</v>
      </c>
      <c r="K37" s="10">
        <v>87</v>
      </c>
      <c r="L37" s="11">
        <f t="shared" si="1"/>
        <v>242241782</v>
      </c>
    </row>
    <row r="38" spans="1:12">
      <c r="A38" s="5">
        <v>31</v>
      </c>
      <c r="B38" s="14" t="s">
        <v>32</v>
      </c>
      <c r="C38" s="15">
        <v>499</v>
      </c>
      <c r="D38" s="16">
        <v>165</v>
      </c>
      <c r="E38" s="15">
        <v>0</v>
      </c>
      <c r="F38" s="15">
        <v>1430</v>
      </c>
      <c r="G38" s="8">
        <v>204</v>
      </c>
      <c r="H38" s="8">
        <v>170</v>
      </c>
      <c r="I38" s="17">
        <f t="shared" si="0"/>
        <v>325435</v>
      </c>
      <c r="J38" s="9">
        <v>72.339999948038852</v>
      </c>
      <c r="K38" s="10">
        <v>87</v>
      </c>
      <c r="L38" s="11">
        <f>ROUND(I38*J38*K38/100,0)-1</f>
        <v>20481511</v>
      </c>
    </row>
    <row r="39" spans="1:12">
      <c r="A39" s="5">
        <v>32</v>
      </c>
      <c r="B39" s="14" t="s">
        <v>33</v>
      </c>
      <c r="C39" s="15">
        <v>216</v>
      </c>
      <c r="D39" s="16">
        <v>165</v>
      </c>
      <c r="E39" s="15">
        <v>0</v>
      </c>
      <c r="F39" s="15">
        <v>704</v>
      </c>
      <c r="G39" s="8">
        <v>204</v>
      </c>
      <c r="H39" s="8">
        <v>170</v>
      </c>
      <c r="I39" s="17">
        <f t="shared" si="0"/>
        <v>155320</v>
      </c>
      <c r="J39" s="9">
        <v>53.791894576518111</v>
      </c>
      <c r="K39" s="10">
        <v>87</v>
      </c>
      <c r="L39" s="11">
        <f>ROUND(I39*J39*K39/100,0)+3</f>
        <v>7268816</v>
      </c>
    </row>
    <row r="40" spans="1:12">
      <c r="A40" s="5">
        <v>33</v>
      </c>
      <c r="B40" s="14" t="s">
        <v>34</v>
      </c>
      <c r="C40" s="15">
        <v>190</v>
      </c>
      <c r="D40" s="16">
        <v>165</v>
      </c>
      <c r="E40" s="15">
        <v>0</v>
      </c>
      <c r="F40" s="15">
        <v>505</v>
      </c>
      <c r="G40" s="8">
        <v>204</v>
      </c>
      <c r="H40" s="8">
        <v>170</v>
      </c>
      <c r="I40" s="17">
        <f t="shared" si="0"/>
        <v>117200</v>
      </c>
      <c r="J40" s="9">
        <v>53.791894576518111</v>
      </c>
      <c r="K40" s="10">
        <v>87</v>
      </c>
      <c r="L40" s="11">
        <f>ROUND(I40*J40*K40/100,0)+2</f>
        <v>5484839</v>
      </c>
    </row>
    <row r="41" spans="1:12" s="1" customFormat="1" ht="14.25">
      <c r="A41" s="6"/>
      <c r="B41" s="6" t="s">
        <v>35</v>
      </c>
      <c r="C41" s="13">
        <f>SUM(C8:C40)</f>
        <v>12388</v>
      </c>
      <c r="D41" s="7">
        <v>165</v>
      </c>
      <c r="E41" s="13">
        <f>SUM(E8:E40)</f>
        <v>819</v>
      </c>
      <c r="F41" s="13">
        <f>SUM(F8:F40)</f>
        <v>37029</v>
      </c>
      <c r="G41" s="23">
        <v>204</v>
      </c>
      <c r="H41" s="23">
        <v>170</v>
      </c>
      <c r="I41" s="12">
        <f>SUM(I8:I40)</f>
        <v>8506026</v>
      </c>
      <c r="J41" s="18">
        <v>64.92</v>
      </c>
      <c r="K41" s="7" t="s">
        <v>36</v>
      </c>
      <c r="L41" s="12">
        <f t="shared" ref="L41" si="2">L8+L9+L10+L11+L12+L13+L14+L15+L16+L17+L18+L19+L20+L21+L22+L23+L24+L25+L26+L27+L28+L29+L30+L31+L32+L33+L34+L35+L36+L37+L38+L39+L40</f>
        <v>480454687</v>
      </c>
    </row>
    <row r="42" spans="1:1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</sheetData>
  <mergeCells count="11">
    <mergeCell ref="K5:K6"/>
    <mergeCell ref="L5:L6"/>
    <mergeCell ref="B2:L3"/>
    <mergeCell ref="A5:A6"/>
    <mergeCell ref="B5:B6"/>
    <mergeCell ref="I5:I6"/>
    <mergeCell ref="J5:J6"/>
    <mergeCell ref="C5:C6"/>
    <mergeCell ref="D5:D6"/>
    <mergeCell ref="E5:F5"/>
    <mergeCell ref="G5:H5"/>
  </mergeCells>
  <pageMargins left="0.19685039370078741" right="0.19685039370078741" top="0.19685039370078741" bottom="0.19685039370078741" header="0" footer="0"/>
  <pageSetup paperSize="9" scale="58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2"/>
  <sheetViews>
    <sheetView view="pageBreakPreview" zoomScale="60" zoomScaleNormal="100" workbookViewId="0">
      <selection activeCell="L1" sqref="L1"/>
    </sheetView>
  </sheetViews>
  <sheetFormatPr defaultRowHeight="15"/>
  <cols>
    <col min="1" max="1" width="7" customWidth="1"/>
    <col min="2" max="2" width="27.85546875" customWidth="1"/>
    <col min="3" max="3" width="22.28515625" customWidth="1"/>
    <col min="4" max="4" width="18.28515625" customWidth="1"/>
    <col min="5" max="6" width="22" customWidth="1"/>
    <col min="7" max="8" width="19.42578125" customWidth="1"/>
    <col min="9" max="9" width="23" customWidth="1"/>
    <col min="10" max="10" width="17.140625" customWidth="1"/>
    <col min="11" max="11" width="20.140625" customWidth="1"/>
    <col min="12" max="12" width="28.7109375" customWidth="1"/>
  </cols>
  <sheetData>
    <row r="1" spans="1:12" ht="15.75">
      <c r="L1" s="27" t="s">
        <v>54</v>
      </c>
    </row>
    <row r="2" spans="1:12" ht="15.75" customHeight="1">
      <c r="A2" s="2"/>
      <c r="B2" s="25" t="s">
        <v>37</v>
      </c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36" customHeight="1">
      <c r="A3" s="2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36" customHeight="1">
      <c r="A4" s="2"/>
      <c r="B4" s="2"/>
      <c r="C4" s="2"/>
      <c r="D4" s="2"/>
      <c r="E4" s="2"/>
      <c r="F4" s="2"/>
      <c r="G4" s="2"/>
      <c r="H4" s="2"/>
      <c r="I4" s="2"/>
      <c r="J4" s="20"/>
      <c r="K4" s="20"/>
      <c r="L4" s="20"/>
    </row>
    <row r="5" spans="1:12" ht="97.5" customHeight="1">
      <c r="A5" s="24" t="s">
        <v>0</v>
      </c>
      <c r="B5" s="24" t="s">
        <v>1</v>
      </c>
      <c r="C5" s="24" t="s">
        <v>39</v>
      </c>
      <c r="D5" s="24" t="s">
        <v>46</v>
      </c>
      <c r="E5" s="24" t="s">
        <v>40</v>
      </c>
      <c r="F5" s="24"/>
      <c r="G5" s="24" t="s">
        <v>53</v>
      </c>
      <c r="H5" s="24"/>
      <c r="I5" s="24" t="s">
        <v>41</v>
      </c>
      <c r="J5" s="26" t="s">
        <v>42</v>
      </c>
      <c r="K5" s="24" t="s">
        <v>43</v>
      </c>
      <c r="L5" s="24" t="s">
        <v>44</v>
      </c>
    </row>
    <row r="6" spans="1:12" ht="124.5" customHeight="1">
      <c r="A6" s="24"/>
      <c r="B6" s="24"/>
      <c r="C6" s="24"/>
      <c r="D6" s="24"/>
      <c r="E6" s="19" t="s">
        <v>48</v>
      </c>
      <c r="F6" s="19" t="s">
        <v>47</v>
      </c>
      <c r="G6" s="22" t="s">
        <v>50</v>
      </c>
      <c r="H6" s="19" t="s">
        <v>49</v>
      </c>
      <c r="I6" s="24"/>
      <c r="J6" s="26"/>
      <c r="K6" s="24"/>
      <c r="L6" s="24"/>
    </row>
    <row r="7" spans="1:12" ht="19.5" customHeight="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 t="s">
        <v>51</v>
      </c>
      <c r="J7" s="21">
        <v>10</v>
      </c>
      <c r="K7" s="21">
        <v>11</v>
      </c>
      <c r="L7" s="21" t="s">
        <v>52</v>
      </c>
    </row>
    <row r="8" spans="1:12">
      <c r="A8" s="5">
        <v>1</v>
      </c>
      <c r="B8" s="14" t="s">
        <v>2</v>
      </c>
      <c r="C8" s="15">
        <v>137</v>
      </c>
      <c r="D8" s="16">
        <v>165</v>
      </c>
      <c r="E8" s="15">
        <v>0</v>
      </c>
      <c r="F8" s="15">
        <v>453</v>
      </c>
      <c r="G8" s="8">
        <v>204</v>
      </c>
      <c r="H8" s="8">
        <v>170</v>
      </c>
      <c r="I8" s="17">
        <f>(C8*D8)+((E8*G8)+(F8*H8))</f>
        <v>99615</v>
      </c>
      <c r="J8" s="9">
        <v>52.38</v>
      </c>
      <c r="K8" s="10">
        <v>87</v>
      </c>
      <c r="L8" s="11">
        <v>4539405</v>
      </c>
    </row>
    <row r="9" spans="1:12">
      <c r="A9" s="5">
        <v>2</v>
      </c>
      <c r="B9" s="14" t="s">
        <v>3</v>
      </c>
      <c r="C9" s="15">
        <v>74</v>
      </c>
      <c r="D9" s="16">
        <v>165</v>
      </c>
      <c r="E9" s="15">
        <v>0</v>
      </c>
      <c r="F9" s="15">
        <v>273</v>
      </c>
      <c r="G9" s="8">
        <v>204</v>
      </c>
      <c r="H9" s="8">
        <v>170</v>
      </c>
      <c r="I9" s="17">
        <f t="shared" ref="I9:I40" si="0">(C9*D9)+((E9*G9)+(F9*H9))</f>
        <v>58620</v>
      </c>
      <c r="J9" s="9">
        <v>52.38</v>
      </c>
      <c r="K9" s="10">
        <v>87</v>
      </c>
      <c r="L9" s="11">
        <v>2671284</v>
      </c>
    </row>
    <row r="10" spans="1:12">
      <c r="A10" s="5">
        <v>3</v>
      </c>
      <c r="B10" s="14" t="s">
        <v>4</v>
      </c>
      <c r="C10" s="15">
        <v>197</v>
      </c>
      <c r="D10" s="16">
        <v>165</v>
      </c>
      <c r="E10" s="15">
        <v>297</v>
      </c>
      <c r="F10" s="15">
        <v>374</v>
      </c>
      <c r="G10" s="8">
        <v>204</v>
      </c>
      <c r="H10" s="8">
        <v>170</v>
      </c>
      <c r="I10" s="17">
        <f t="shared" si="0"/>
        <v>156673</v>
      </c>
      <c r="J10" s="9">
        <v>52.38</v>
      </c>
      <c r="K10" s="10">
        <v>87</v>
      </c>
      <c r="L10" s="11">
        <v>7139510</v>
      </c>
    </row>
    <row r="11" spans="1:12">
      <c r="A11" s="5">
        <v>4</v>
      </c>
      <c r="B11" s="14" t="s">
        <v>5</v>
      </c>
      <c r="C11" s="15">
        <v>161</v>
      </c>
      <c r="D11" s="16">
        <v>165</v>
      </c>
      <c r="E11" s="15">
        <v>2</v>
      </c>
      <c r="F11" s="15">
        <v>420</v>
      </c>
      <c r="G11" s="8">
        <v>204</v>
      </c>
      <c r="H11" s="8">
        <v>170</v>
      </c>
      <c r="I11" s="17">
        <f t="shared" si="0"/>
        <v>98373</v>
      </c>
      <c r="J11" s="9">
        <v>52.38</v>
      </c>
      <c r="K11" s="10">
        <v>87</v>
      </c>
      <c r="L11" s="11">
        <v>4482808</v>
      </c>
    </row>
    <row r="12" spans="1:12">
      <c r="A12" s="5">
        <v>5</v>
      </c>
      <c r="B12" s="14" t="s">
        <v>6</v>
      </c>
      <c r="C12" s="15">
        <v>110</v>
      </c>
      <c r="D12" s="16">
        <v>165</v>
      </c>
      <c r="E12" s="15">
        <v>28</v>
      </c>
      <c r="F12" s="15">
        <v>310</v>
      </c>
      <c r="G12" s="8">
        <v>204</v>
      </c>
      <c r="H12" s="8">
        <v>170</v>
      </c>
      <c r="I12" s="17">
        <f t="shared" si="0"/>
        <v>76562</v>
      </c>
      <c r="J12" s="9">
        <v>52.38</v>
      </c>
      <c r="K12" s="10">
        <v>87</v>
      </c>
      <c r="L12" s="11">
        <v>3488892</v>
      </c>
    </row>
    <row r="13" spans="1:12">
      <c r="A13" s="5">
        <v>6</v>
      </c>
      <c r="B13" s="14" t="s">
        <v>7</v>
      </c>
      <c r="C13" s="15">
        <v>102</v>
      </c>
      <c r="D13" s="16">
        <v>165</v>
      </c>
      <c r="E13" s="15">
        <v>0</v>
      </c>
      <c r="F13" s="15">
        <v>340</v>
      </c>
      <c r="G13" s="8">
        <v>204</v>
      </c>
      <c r="H13" s="8">
        <v>170</v>
      </c>
      <c r="I13" s="17">
        <f t="shared" si="0"/>
        <v>74630</v>
      </c>
      <c r="J13" s="9">
        <v>52.38</v>
      </c>
      <c r="K13" s="10">
        <v>87</v>
      </c>
      <c r="L13" s="11">
        <v>3400852</v>
      </c>
    </row>
    <row r="14" spans="1:12">
      <c r="A14" s="5">
        <v>7</v>
      </c>
      <c r="B14" s="14" t="s">
        <v>8</v>
      </c>
      <c r="C14" s="15">
        <v>221</v>
      </c>
      <c r="D14" s="16">
        <v>165</v>
      </c>
      <c r="E14" s="15">
        <v>0</v>
      </c>
      <c r="F14" s="15">
        <v>681</v>
      </c>
      <c r="G14" s="8">
        <v>204</v>
      </c>
      <c r="H14" s="8">
        <v>170</v>
      </c>
      <c r="I14" s="17">
        <f t="shared" si="0"/>
        <v>152235</v>
      </c>
      <c r="J14" s="9">
        <v>52.38</v>
      </c>
      <c r="K14" s="10">
        <v>87</v>
      </c>
      <c r="L14" s="11">
        <v>6937274</v>
      </c>
    </row>
    <row r="15" spans="1:12">
      <c r="A15" s="5">
        <v>8</v>
      </c>
      <c r="B15" s="14" t="s">
        <v>9</v>
      </c>
      <c r="C15" s="15">
        <v>120</v>
      </c>
      <c r="D15" s="16">
        <v>165</v>
      </c>
      <c r="E15" s="15">
        <v>61</v>
      </c>
      <c r="F15" s="15">
        <v>338</v>
      </c>
      <c r="G15" s="8">
        <v>204</v>
      </c>
      <c r="H15" s="8">
        <v>170</v>
      </c>
      <c r="I15" s="17">
        <f t="shared" si="0"/>
        <v>89704</v>
      </c>
      <c r="J15" s="9">
        <v>52.38</v>
      </c>
      <c r="K15" s="10">
        <v>87</v>
      </c>
      <c r="L15" s="11">
        <v>4087767</v>
      </c>
    </row>
    <row r="16" spans="1:12">
      <c r="A16" s="5">
        <v>9</v>
      </c>
      <c r="B16" s="14" t="s">
        <v>10</v>
      </c>
      <c r="C16" s="15">
        <v>85</v>
      </c>
      <c r="D16" s="16">
        <v>165</v>
      </c>
      <c r="E16" s="15">
        <v>28</v>
      </c>
      <c r="F16" s="15">
        <v>194</v>
      </c>
      <c r="G16" s="8">
        <v>204</v>
      </c>
      <c r="H16" s="8">
        <v>170</v>
      </c>
      <c r="I16" s="17">
        <f t="shared" si="0"/>
        <v>52717</v>
      </c>
      <c r="J16" s="9">
        <v>52.38</v>
      </c>
      <c r="K16" s="10">
        <v>87</v>
      </c>
      <c r="L16" s="11">
        <v>2402287</v>
      </c>
    </row>
    <row r="17" spans="1:12">
      <c r="A17" s="5">
        <v>10</v>
      </c>
      <c r="B17" s="14" t="s">
        <v>11</v>
      </c>
      <c r="C17" s="15">
        <v>176</v>
      </c>
      <c r="D17" s="16">
        <v>165</v>
      </c>
      <c r="E17" s="15">
        <v>0</v>
      </c>
      <c r="F17" s="15">
        <v>563</v>
      </c>
      <c r="G17" s="8">
        <v>204</v>
      </c>
      <c r="H17" s="8">
        <v>170</v>
      </c>
      <c r="I17" s="17">
        <f t="shared" si="0"/>
        <v>124750</v>
      </c>
      <c r="J17" s="9">
        <v>52.38</v>
      </c>
      <c r="K17" s="10">
        <v>87</v>
      </c>
      <c r="L17" s="11">
        <v>5684795</v>
      </c>
    </row>
    <row r="18" spans="1:12">
      <c r="A18" s="5">
        <v>11</v>
      </c>
      <c r="B18" s="14" t="s">
        <v>12</v>
      </c>
      <c r="C18" s="15">
        <f>368+22</f>
        <v>390</v>
      </c>
      <c r="D18" s="16">
        <v>165</v>
      </c>
      <c r="E18" s="15">
        <v>0</v>
      </c>
      <c r="F18" s="15">
        <f>1141+62</f>
        <v>1203</v>
      </c>
      <c r="G18" s="8">
        <v>204</v>
      </c>
      <c r="H18" s="8">
        <v>170</v>
      </c>
      <c r="I18" s="17">
        <f t="shared" si="0"/>
        <v>268860</v>
      </c>
      <c r="J18" s="9">
        <v>54.28</v>
      </c>
      <c r="K18" s="10">
        <v>87</v>
      </c>
      <c r="L18" s="11">
        <v>12696968</v>
      </c>
    </row>
    <row r="19" spans="1:12">
      <c r="A19" s="5">
        <v>12</v>
      </c>
      <c r="B19" s="14" t="s">
        <v>13</v>
      </c>
      <c r="C19" s="15">
        <v>142</v>
      </c>
      <c r="D19" s="16">
        <v>165</v>
      </c>
      <c r="E19" s="15">
        <v>0</v>
      </c>
      <c r="F19" s="15">
        <v>464</v>
      </c>
      <c r="G19" s="8">
        <v>204</v>
      </c>
      <c r="H19" s="8">
        <v>170</v>
      </c>
      <c r="I19" s="17">
        <f t="shared" si="0"/>
        <v>102310</v>
      </c>
      <c r="J19" s="9">
        <v>52.38</v>
      </c>
      <c r="K19" s="10">
        <v>87</v>
      </c>
      <c r="L19" s="11">
        <v>4662215</v>
      </c>
    </row>
    <row r="20" spans="1:12">
      <c r="A20" s="5">
        <v>13</v>
      </c>
      <c r="B20" s="14" t="s">
        <v>14</v>
      </c>
      <c r="C20" s="15">
        <v>88</v>
      </c>
      <c r="D20" s="16">
        <v>165</v>
      </c>
      <c r="E20" s="15">
        <v>0</v>
      </c>
      <c r="F20" s="15">
        <v>306</v>
      </c>
      <c r="G20" s="8">
        <v>204</v>
      </c>
      <c r="H20" s="8">
        <v>170</v>
      </c>
      <c r="I20" s="17">
        <f t="shared" si="0"/>
        <v>66540</v>
      </c>
      <c r="J20" s="9">
        <v>52.38</v>
      </c>
      <c r="K20" s="10">
        <v>87</v>
      </c>
      <c r="L20" s="11">
        <v>3032194</v>
      </c>
    </row>
    <row r="21" spans="1:12">
      <c r="A21" s="5">
        <v>14</v>
      </c>
      <c r="B21" s="14" t="s">
        <v>15</v>
      </c>
      <c r="C21" s="15">
        <v>88</v>
      </c>
      <c r="D21" s="16">
        <v>165</v>
      </c>
      <c r="E21" s="15">
        <v>0</v>
      </c>
      <c r="F21" s="15">
        <v>339</v>
      </c>
      <c r="G21" s="8">
        <v>204</v>
      </c>
      <c r="H21" s="8">
        <v>170</v>
      </c>
      <c r="I21" s="17">
        <f t="shared" si="0"/>
        <v>72150</v>
      </c>
      <c r="J21" s="9">
        <v>52.38</v>
      </c>
      <c r="K21" s="10">
        <v>87</v>
      </c>
      <c r="L21" s="11">
        <v>3287840</v>
      </c>
    </row>
    <row r="22" spans="1:12">
      <c r="A22" s="5">
        <v>15</v>
      </c>
      <c r="B22" s="14" t="s">
        <v>16</v>
      </c>
      <c r="C22" s="15">
        <v>126</v>
      </c>
      <c r="D22" s="16">
        <v>165</v>
      </c>
      <c r="E22" s="15">
        <v>0</v>
      </c>
      <c r="F22" s="15">
        <v>451</v>
      </c>
      <c r="G22" s="8">
        <v>204</v>
      </c>
      <c r="H22" s="8">
        <v>170</v>
      </c>
      <c r="I22" s="17">
        <f t="shared" si="0"/>
        <v>97460</v>
      </c>
      <c r="J22" s="9">
        <v>52.38</v>
      </c>
      <c r="K22" s="10">
        <v>87</v>
      </c>
      <c r="L22" s="11">
        <v>4441202</v>
      </c>
    </row>
    <row r="23" spans="1:12">
      <c r="A23" s="5">
        <v>16</v>
      </c>
      <c r="B23" s="14" t="s">
        <v>17</v>
      </c>
      <c r="C23" s="15">
        <v>320</v>
      </c>
      <c r="D23" s="16">
        <v>165</v>
      </c>
      <c r="E23" s="15">
        <v>0</v>
      </c>
      <c r="F23" s="15">
        <v>944</v>
      </c>
      <c r="G23" s="8">
        <v>204</v>
      </c>
      <c r="H23" s="8">
        <v>170</v>
      </c>
      <c r="I23" s="17">
        <f t="shared" si="0"/>
        <v>213280</v>
      </c>
      <c r="J23" s="9">
        <v>52.38</v>
      </c>
      <c r="K23" s="10">
        <v>87</v>
      </c>
      <c r="L23" s="11">
        <v>9719062</v>
      </c>
    </row>
    <row r="24" spans="1:12">
      <c r="A24" s="5">
        <v>17</v>
      </c>
      <c r="B24" s="14" t="s">
        <v>18</v>
      </c>
      <c r="C24" s="15">
        <v>283</v>
      </c>
      <c r="D24" s="16">
        <v>165</v>
      </c>
      <c r="E24" s="15">
        <v>2</v>
      </c>
      <c r="F24" s="15">
        <v>867</v>
      </c>
      <c r="G24" s="8">
        <v>204</v>
      </c>
      <c r="H24" s="8">
        <v>170</v>
      </c>
      <c r="I24" s="17">
        <f t="shared" si="0"/>
        <v>194493</v>
      </c>
      <c r="J24" s="9">
        <v>52.38</v>
      </c>
      <c r="K24" s="10">
        <v>87</v>
      </c>
      <c r="L24" s="11">
        <v>8862948</v>
      </c>
    </row>
    <row r="25" spans="1:12">
      <c r="A25" s="5">
        <v>18</v>
      </c>
      <c r="B25" s="14" t="s">
        <v>19</v>
      </c>
      <c r="C25" s="15">
        <v>133</v>
      </c>
      <c r="D25" s="16">
        <v>165</v>
      </c>
      <c r="E25" s="15">
        <v>0</v>
      </c>
      <c r="F25" s="15">
        <v>359</v>
      </c>
      <c r="G25" s="8">
        <v>204</v>
      </c>
      <c r="H25" s="8">
        <v>170</v>
      </c>
      <c r="I25" s="17">
        <f t="shared" si="0"/>
        <v>82975</v>
      </c>
      <c r="J25" s="9">
        <v>52.38</v>
      </c>
      <c r="K25" s="10">
        <v>87</v>
      </c>
      <c r="L25" s="11">
        <v>3781130</v>
      </c>
    </row>
    <row r="26" spans="1:12">
      <c r="A26" s="5">
        <v>19</v>
      </c>
      <c r="B26" s="14" t="s">
        <v>20</v>
      </c>
      <c r="C26" s="15">
        <v>146</v>
      </c>
      <c r="D26" s="16">
        <v>165</v>
      </c>
      <c r="E26" s="15">
        <v>71</v>
      </c>
      <c r="F26" s="15">
        <v>382</v>
      </c>
      <c r="G26" s="8">
        <v>204</v>
      </c>
      <c r="H26" s="8">
        <v>170</v>
      </c>
      <c r="I26" s="17">
        <f t="shared" si="0"/>
        <v>103514</v>
      </c>
      <c r="J26" s="9">
        <v>52.38</v>
      </c>
      <c r="K26" s="10">
        <v>87</v>
      </c>
      <c r="L26" s="11">
        <v>4717080</v>
      </c>
    </row>
    <row r="27" spans="1:12">
      <c r="A27" s="5">
        <v>20</v>
      </c>
      <c r="B27" s="14" t="s">
        <v>21</v>
      </c>
      <c r="C27" s="15">
        <v>268</v>
      </c>
      <c r="D27" s="16">
        <v>165</v>
      </c>
      <c r="E27" s="15">
        <v>0</v>
      </c>
      <c r="F27" s="15">
        <v>782</v>
      </c>
      <c r="G27" s="8">
        <v>204</v>
      </c>
      <c r="H27" s="8">
        <v>170</v>
      </c>
      <c r="I27" s="17">
        <f t="shared" si="0"/>
        <v>177160</v>
      </c>
      <c r="J27" s="9">
        <v>52.38</v>
      </c>
      <c r="K27" s="10">
        <v>87</v>
      </c>
      <c r="L27" s="11">
        <v>8073092</v>
      </c>
    </row>
    <row r="28" spans="1:12">
      <c r="A28" s="5">
        <v>21</v>
      </c>
      <c r="B28" s="14" t="s">
        <v>22</v>
      </c>
      <c r="C28" s="15">
        <v>159</v>
      </c>
      <c r="D28" s="16">
        <v>165</v>
      </c>
      <c r="E28" s="15">
        <v>0</v>
      </c>
      <c r="F28" s="15">
        <v>495</v>
      </c>
      <c r="G28" s="8">
        <v>204</v>
      </c>
      <c r="H28" s="8">
        <v>170</v>
      </c>
      <c r="I28" s="17">
        <f t="shared" si="0"/>
        <v>110385</v>
      </c>
      <c r="J28" s="9">
        <v>52.38</v>
      </c>
      <c r="K28" s="10">
        <v>87</v>
      </c>
      <c r="L28" s="11">
        <v>5030189</v>
      </c>
    </row>
    <row r="29" spans="1:12">
      <c r="A29" s="5">
        <v>22</v>
      </c>
      <c r="B29" s="14" t="s">
        <v>23</v>
      </c>
      <c r="C29" s="15">
        <v>140</v>
      </c>
      <c r="D29" s="16">
        <v>165</v>
      </c>
      <c r="E29" s="15">
        <v>12</v>
      </c>
      <c r="F29" s="15">
        <v>383</v>
      </c>
      <c r="G29" s="8">
        <v>204</v>
      </c>
      <c r="H29" s="8">
        <v>170</v>
      </c>
      <c r="I29" s="17">
        <f t="shared" si="0"/>
        <v>90658</v>
      </c>
      <c r="J29" s="9">
        <v>52.38</v>
      </c>
      <c r="K29" s="10">
        <v>87</v>
      </c>
      <c r="L29" s="11">
        <v>4131239</v>
      </c>
    </row>
    <row r="30" spans="1:12">
      <c r="A30" s="5">
        <v>23</v>
      </c>
      <c r="B30" s="14" t="s">
        <v>24</v>
      </c>
      <c r="C30" s="15">
        <v>318</v>
      </c>
      <c r="D30" s="16">
        <v>165</v>
      </c>
      <c r="E30" s="15">
        <v>0</v>
      </c>
      <c r="F30" s="15">
        <v>871</v>
      </c>
      <c r="G30" s="8">
        <v>204</v>
      </c>
      <c r="H30" s="8">
        <v>170</v>
      </c>
      <c r="I30" s="17">
        <f t="shared" si="0"/>
        <v>200540</v>
      </c>
      <c r="J30" s="9">
        <v>52.38</v>
      </c>
      <c r="K30" s="10">
        <v>87</v>
      </c>
      <c r="L30" s="11">
        <v>9138507</v>
      </c>
    </row>
    <row r="31" spans="1:12">
      <c r="A31" s="5">
        <v>24</v>
      </c>
      <c r="B31" s="14" t="s">
        <v>25</v>
      </c>
      <c r="C31" s="15">
        <v>96</v>
      </c>
      <c r="D31" s="16">
        <v>165</v>
      </c>
      <c r="E31" s="15">
        <v>0</v>
      </c>
      <c r="F31" s="15">
        <v>302</v>
      </c>
      <c r="G31" s="8">
        <v>204</v>
      </c>
      <c r="H31" s="8">
        <v>170</v>
      </c>
      <c r="I31" s="17">
        <f t="shared" si="0"/>
        <v>67180</v>
      </c>
      <c r="J31" s="9">
        <v>52.38</v>
      </c>
      <c r="K31" s="10">
        <v>87</v>
      </c>
      <c r="L31" s="11">
        <v>3061357</v>
      </c>
    </row>
    <row r="32" spans="1:12">
      <c r="A32" s="5">
        <v>25</v>
      </c>
      <c r="B32" s="14" t="s">
        <v>26</v>
      </c>
      <c r="C32" s="15">
        <v>182</v>
      </c>
      <c r="D32" s="16">
        <v>165</v>
      </c>
      <c r="E32" s="15">
        <v>0</v>
      </c>
      <c r="F32" s="15">
        <v>641</v>
      </c>
      <c r="G32" s="8">
        <v>204</v>
      </c>
      <c r="H32" s="8">
        <v>170</v>
      </c>
      <c r="I32" s="17">
        <f t="shared" si="0"/>
        <v>139000</v>
      </c>
      <c r="J32" s="9">
        <v>52.38</v>
      </c>
      <c r="K32" s="10">
        <v>87</v>
      </c>
      <c r="L32" s="11">
        <v>6334160</v>
      </c>
    </row>
    <row r="33" spans="1:12">
      <c r="A33" s="5">
        <v>26</v>
      </c>
      <c r="B33" s="14" t="s">
        <v>27</v>
      </c>
      <c r="C33" s="15">
        <v>79</v>
      </c>
      <c r="D33" s="16">
        <v>165</v>
      </c>
      <c r="E33" s="15">
        <v>0</v>
      </c>
      <c r="F33" s="15">
        <v>202</v>
      </c>
      <c r="G33" s="8">
        <v>204</v>
      </c>
      <c r="H33" s="8">
        <v>170</v>
      </c>
      <c r="I33" s="17">
        <f t="shared" si="0"/>
        <v>47375</v>
      </c>
      <c r="J33" s="9">
        <v>52.38</v>
      </c>
      <c r="K33" s="10">
        <v>87</v>
      </c>
      <c r="L33" s="11">
        <v>2158855</v>
      </c>
    </row>
    <row r="34" spans="1:12">
      <c r="A34" s="5">
        <v>27</v>
      </c>
      <c r="B34" s="14" t="s">
        <v>28</v>
      </c>
      <c r="C34" s="15">
        <v>81</v>
      </c>
      <c r="D34" s="16">
        <v>165</v>
      </c>
      <c r="E34" s="15">
        <v>18</v>
      </c>
      <c r="F34" s="15">
        <v>273</v>
      </c>
      <c r="G34" s="8">
        <v>204</v>
      </c>
      <c r="H34" s="8">
        <v>170</v>
      </c>
      <c r="I34" s="17">
        <f t="shared" si="0"/>
        <v>63447</v>
      </c>
      <c r="J34" s="9">
        <v>52.38</v>
      </c>
      <c r="K34" s="10">
        <v>87</v>
      </c>
      <c r="L34" s="11">
        <v>2891248</v>
      </c>
    </row>
    <row r="35" spans="1:12">
      <c r="A35" s="5">
        <v>28</v>
      </c>
      <c r="B35" s="14" t="s">
        <v>29</v>
      </c>
      <c r="C35" s="15">
        <v>97</v>
      </c>
      <c r="D35" s="16">
        <v>165</v>
      </c>
      <c r="E35" s="15">
        <v>0</v>
      </c>
      <c r="F35" s="15">
        <v>350</v>
      </c>
      <c r="G35" s="8">
        <v>204</v>
      </c>
      <c r="H35" s="8">
        <v>170</v>
      </c>
      <c r="I35" s="17">
        <f t="shared" si="0"/>
        <v>75505</v>
      </c>
      <c r="J35" s="9">
        <v>52.38</v>
      </c>
      <c r="K35" s="10">
        <v>87</v>
      </c>
      <c r="L35" s="11">
        <v>3440725</v>
      </c>
    </row>
    <row r="36" spans="1:12">
      <c r="A36" s="5">
        <v>29</v>
      </c>
      <c r="B36" s="14" t="s">
        <v>30</v>
      </c>
      <c r="C36" s="15">
        <v>1264</v>
      </c>
      <c r="D36" s="16">
        <v>165</v>
      </c>
      <c r="E36" s="15">
        <v>0</v>
      </c>
      <c r="F36" s="15">
        <v>4081</v>
      </c>
      <c r="G36" s="8">
        <v>204</v>
      </c>
      <c r="H36" s="8">
        <v>170</v>
      </c>
      <c r="I36" s="17">
        <f t="shared" si="0"/>
        <v>902330</v>
      </c>
      <c r="J36" s="9">
        <v>70.459999999999994</v>
      </c>
      <c r="K36" s="10">
        <v>87</v>
      </c>
      <c r="L36" s="11">
        <v>55313010</v>
      </c>
    </row>
    <row r="37" spans="1:12">
      <c r="A37" s="5">
        <v>30</v>
      </c>
      <c r="B37" s="14" t="s">
        <v>31</v>
      </c>
      <c r="C37" s="15">
        <v>5700</v>
      </c>
      <c r="D37" s="16">
        <v>165</v>
      </c>
      <c r="E37" s="15">
        <v>300</v>
      </c>
      <c r="F37" s="15">
        <v>16749</v>
      </c>
      <c r="G37" s="8">
        <v>204</v>
      </c>
      <c r="H37" s="8">
        <v>170</v>
      </c>
      <c r="I37" s="17">
        <f t="shared" si="0"/>
        <v>3849030</v>
      </c>
      <c r="J37" s="9">
        <v>70.459999999999994</v>
      </c>
      <c r="K37" s="10">
        <v>87</v>
      </c>
      <c r="L37" s="11">
        <v>235946309</v>
      </c>
    </row>
    <row r="38" spans="1:12">
      <c r="A38" s="5">
        <v>31</v>
      </c>
      <c r="B38" s="14" t="s">
        <v>32</v>
      </c>
      <c r="C38" s="15">
        <v>499</v>
      </c>
      <c r="D38" s="16">
        <v>165</v>
      </c>
      <c r="E38" s="15">
        <v>0</v>
      </c>
      <c r="F38" s="15">
        <v>1430</v>
      </c>
      <c r="G38" s="8">
        <v>204</v>
      </c>
      <c r="H38" s="8">
        <v>170</v>
      </c>
      <c r="I38" s="17">
        <f t="shared" si="0"/>
        <v>325435</v>
      </c>
      <c r="J38" s="9">
        <v>70.459999999999994</v>
      </c>
      <c r="K38" s="10">
        <v>87</v>
      </c>
      <c r="L38" s="11">
        <v>19949230</v>
      </c>
    </row>
    <row r="39" spans="1:12">
      <c r="A39" s="5">
        <v>32</v>
      </c>
      <c r="B39" s="14" t="s">
        <v>33</v>
      </c>
      <c r="C39" s="15">
        <v>216</v>
      </c>
      <c r="D39" s="16">
        <v>165</v>
      </c>
      <c r="E39" s="15">
        <v>0</v>
      </c>
      <c r="F39" s="15">
        <v>704</v>
      </c>
      <c r="G39" s="8">
        <v>204</v>
      </c>
      <c r="H39" s="8">
        <v>170</v>
      </c>
      <c r="I39" s="17">
        <f t="shared" si="0"/>
        <v>155320</v>
      </c>
      <c r="J39" s="9">
        <v>52.38</v>
      </c>
      <c r="K39" s="10">
        <v>87</v>
      </c>
      <c r="L39" s="11">
        <v>7077854</v>
      </c>
    </row>
    <row r="40" spans="1:12">
      <c r="A40" s="5">
        <v>33</v>
      </c>
      <c r="B40" s="14" t="s">
        <v>34</v>
      </c>
      <c r="C40" s="15">
        <v>190</v>
      </c>
      <c r="D40" s="16">
        <v>165</v>
      </c>
      <c r="E40" s="15">
        <v>0</v>
      </c>
      <c r="F40" s="15">
        <v>505</v>
      </c>
      <c r="G40" s="8">
        <v>204</v>
      </c>
      <c r="H40" s="8">
        <v>170</v>
      </c>
      <c r="I40" s="17">
        <f t="shared" si="0"/>
        <v>117200</v>
      </c>
      <c r="J40" s="9">
        <v>52.38</v>
      </c>
      <c r="K40" s="10">
        <v>87</v>
      </c>
      <c r="L40" s="11">
        <v>5340746</v>
      </c>
    </row>
    <row r="41" spans="1:12" s="1" customFormat="1" ht="14.25">
      <c r="A41" s="6"/>
      <c r="B41" s="6" t="s">
        <v>35</v>
      </c>
      <c r="C41" s="13">
        <f>SUM(C8:C40)</f>
        <v>12388</v>
      </c>
      <c r="D41" s="7">
        <v>165</v>
      </c>
      <c r="E41" s="13">
        <f>SUM(E8:E40)</f>
        <v>819</v>
      </c>
      <c r="F41" s="13">
        <f>SUM(F8:F40)</f>
        <v>37029</v>
      </c>
      <c r="G41" s="23">
        <v>204</v>
      </c>
      <c r="H41" s="23">
        <v>170</v>
      </c>
      <c r="I41" s="12">
        <f>SUM(I8:I40)</f>
        <v>8506026</v>
      </c>
      <c r="J41" s="18">
        <v>63.23</v>
      </c>
      <c r="K41" s="7" t="s">
        <v>36</v>
      </c>
      <c r="L41" s="12">
        <f t="shared" ref="L41" si="1">L8+L9+L10+L11+L12+L13+L14+L15+L16+L17+L18+L19+L20+L21+L22+L23+L24+L25+L26+L27+L28+L29+L30+L31+L32+L33+L34+L35+L36+L37+L38+L39+L40</f>
        <v>467922034</v>
      </c>
    </row>
    <row r="42" spans="1:1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</sheetData>
  <mergeCells count="11">
    <mergeCell ref="I5:I6"/>
    <mergeCell ref="J5:J6"/>
    <mergeCell ref="B2:L3"/>
    <mergeCell ref="G5:H5"/>
    <mergeCell ref="K5:K6"/>
    <mergeCell ref="L5:L6"/>
    <mergeCell ref="A5:A6"/>
    <mergeCell ref="B5:B6"/>
    <mergeCell ref="C5:C6"/>
    <mergeCell ref="D5:D6"/>
    <mergeCell ref="E5:F5"/>
  </mergeCells>
  <pageMargins left="0.31496062992125984" right="0.11811023622047245" top="0.35433070866141736" bottom="0.15748031496062992" header="0" footer="0"/>
  <pageSetup paperSize="9" scale="57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2"/>
  <sheetViews>
    <sheetView topLeftCell="A13" zoomScaleNormal="100" workbookViewId="0">
      <selection activeCell="L1" sqref="L1"/>
    </sheetView>
  </sheetViews>
  <sheetFormatPr defaultRowHeight="15"/>
  <cols>
    <col min="1" max="1" width="7" customWidth="1"/>
    <col min="2" max="2" width="27.85546875" customWidth="1"/>
    <col min="3" max="3" width="22.28515625" customWidth="1"/>
    <col min="4" max="4" width="18.28515625" customWidth="1"/>
    <col min="5" max="6" width="22" customWidth="1"/>
    <col min="7" max="8" width="19.42578125" customWidth="1"/>
    <col min="9" max="9" width="23" customWidth="1"/>
    <col min="10" max="10" width="17.140625" customWidth="1"/>
    <col min="11" max="11" width="20.140625" customWidth="1"/>
    <col min="12" max="12" width="28.7109375" customWidth="1"/>
  </cols>
  <sheetData>
    <row r="1" spans="1:12" ht="15.75">
      <c r="L1" s="27" t="s">
        <v>54</v>
      </c>
    </row>
    <row r="2" spans="1:12" ht="15.75" customHeight="1">
      <c r="A2" s="2"/>
      <c r="B2" s="25" t="s">
        <v>37</v>
      </c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36" customHeight="1">
      <c r="A3" s="2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36" customHeight="1">
      <c r="A4" s="2"/>
      <c r="B4" s="2"/>
      <c r="C4" s="2"/>
      <c r="D4" s="2"/>
      <c r="E4" s="2"/>
      <c r="F4" s="2"/>
      <c r="G4" s="2"/>
      <c r="H4" s="2"/>
      <c r="I4" s="2"/>
      <c r="J4" s="20"/>
      <c r="K4" s="20"/>
      <c r="L4" s="20"/>
    </row>
    <row r="5" spans="1:12" ht="97.5" customHeight="1">
      <c r="A5" s="24" t="s">
        <v>0</v>
      </c>
      <c r="B5" s="24" t="s">
        <v>1</v>
      </c>
      <c r="C5" s="24" t="s">
        <v>39</v>
      </c>
      <c r="D5" s="24" t="s">
        <v>46</v>
      </c>
      <c r="E5" s="24" t="s">
        <v>40</v>
      </c>
      <c r="F5" s="24"/>
      <c r="G5" s="24" t="s">
        <v>53</v>
      </c>
      <c r="H5" s="24"/>
      <c r="I5" s="24" t="s">
        <v>41</v>
      </c>
      <c r="J5" s="26" t="s">
        <v>42</v>
      </c>
      <c r="K5" s="24" t="s">
        <v>43</v>
      </c>
      <c r="L5" s="24" t="s">
        <v>45</v>
      </c>
    </row>
    <row r="6" spans="1:12" ht="119.25" customHeight="1">
      <c r="A6" s="24"/>
      <c r="B6" s="24"/>
      <c r="C6" s="24"/>
      <c r="D6" s="24"/>
      <c r="E6" s="19" t="s">
        <v>48</v>
      </c>
      <c r="F6" s="19" t="s">
        <v>47</v>
      </c>
      <c r="G6" s="22" t="s">
        <v>50</v>
      </c>
      <c r="H6" s="19" t="s">
        <v>49</v>
      </c>
      <c r="I6" s="24"/>
      <c r="J6" s="26"/>
      <c r="K6" s="24"/>
      <c r="L6" s="24"/>
    </row>
    <row r="7" spans="1:12" ht="19.5" customHeight="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 t="s">
        <v>51</v>
      </c>
      <c r="J7" s="21">
        <v>10</v>
      </c>
      <c r="K7" s="21">
        <v>11</v>
      </c>
      <c r="L7" s="21" t="s">
        <v>52</v>
      </c>
    </row>
    <row r="8" spans="1:12">
      <c r="A8" s="5">
        <v>1</v>
      </c>
      <c r="B8" s="14" t="s">
        <v>2</v>
      </c>
      <c r="C8" s="15">
        <v>137</v>
      </c>
      <c r="D8" s="16">
        <v>165</v>
      </c>
      <c r="E8" s="15">
        <v>0</v>
      </c>
      <c r="F8" s="15">
        <v>453</v>
      </c>
      <c r="G8" s="8">
        <v>204</v>
      </c>
      <c r="H8" s="8">
        <v>170</v>
      </c>
      <c r="I8" s="17">
        <f>(C8*D8)+((E8*G8)+(F8*H8))</f>
        <v>99615</v>
      </c>
      <c r="J8" s="9">
        <v>53.96</v>
      </c>
      <c r="K8" s="10">
        <v>87</v>
      </c>
      <c r="L8" s="11">
        <v>4676420</v>
      </c>
    </row>
    <row r="9" spans="1:12">
      <c r="A9" s="5">
        <v>2</v>
      </c>
      <c r="B9" s="14" t="s">
        <v>3</v>
      </c>
      <c r="C9" s="15">
        <v>74</v>
      </c>
      <c r="D9" s="16">
        <v>165</v>
      </c>
      <c r="E9" s="15">
        <v>0</v>
      </c>
      <c r="F9" s="15">
        <v>273</v>
      </c>
      <c r="G9" s="8">
        <v>204</v>
      </c>
      <c r="H9" s="8">
        <v>170</v>
      </c>
      <c r="I9" s="17">
        <f t="shared" ref="I9:I40" si="0">(C9*D9)+((E9*G9)+(F9*H9))</f>
        <v>58620</v>
      </c>
      <c r="J9" s="9">
        <v>53.96</v>
      </c>
      <c r="K9" s="10">
        <v>87</v>
      </c>
      <c r="L9" s="11">
        <v>2751914</v>
      </c>
    </row>
    <row r="10" spans="1:12">
      <c r="A10" s="5">
        <v>3</v>
      </c>
      <c r="B10" s="14" t="s">
        <v>4</v>
      </c>
      <c r="C10" s="15">
        <v>197</v>
      </c>
      <c r="D10" s="16">
        <v>165</v>
      </c>
      <c r="E10" s="15">
        <v>297</v>
      </c>
      <c r="F10" s="15">
        <v>374</v>
      </c>
      <c r="G10" s="8">
        <v>204</v>
      </c>
      <c r="H10" s="8">
        <v>170</v>
      </c>
      <c r="I10" s="17">
        <f t="shared" si="0"/>
        <v>156673</v>
      </c>
      <c r="J10" s="9">
        <v>53.96</v>
      </c>
      <c r="K10" s="10">
        <v>87</v>
      </c>
      <c r="L10" s="11">
        <v>7355005</v>
      </c>
    </row>
    <row r="11" spans="1:12">
      <c r="A11" s="5">
        <v>4</v>
      </c>
      <c r="B11" s="14" t="s">
        <v>5</v>
      </c>
      <c r="C11" s="15">
        <v>161</v>
      </c>
      <c r="D11" s="16">
        <v>165</v>
      </c>
      <c r="E11" s="15">
        <v>2</v>
      </c>
      <c r="F11" s="15">
        <v>420</v>
      </c>
      <c r="G11" s="8">
        <v>204</v>
      </c>
      <c r="H11" s="8">
        <v>170</v>
      </c>
      <c r="I11" s="17">
        <f t="shared" si="0"/>
        <v>98373</v>
      </c>
      <c r="J11" s="9">
        <v>53.96</v>
      </c>
      <c r="K11" s="10">
        <v>87</v>
      </c>
      <c r="L11" s="11">
        <v>4618115</v>
      </c>
    </row>
    <row r="12" spans="1:12">
      <c r="A12" s="5">
        <v>5</v>
      </c>
      <c r="B12" s="14" t="s">
        <v>6</v>
      </c>
      <c r="C12" s="15">
        <v>110</v>
      </c>
      <c r="D12" s="16">
        <v>165</v>
      </c>
      <c r="E12" s="15">
        <v>28</v>
      </c>
      <c r="F12" s="15">
        <v>310</v>
      </c>
      <c r="G12" s="8">
        <v>204</v>
      </c>
      <c r="H12" s="8">
        <v>170</v>
      </c>
      <c r="I12" s="17">
        <f t="shared" si="0"/>
        <v>76562</v>
      </c>
      <c r="J12" s="9">
        <v>53.96</v>
      </c>
      <c r="K12" s="10">
        <v>87</v>
      </c>
      <c r="L12" s="11">
        <v>3594199</v>
      </c>
    </row>
    <row r="13" spans="1:12">
      <c r="A13" s="5">
        <v>6</v>
      </c>
      <c r="B13" s="14" t="s">
        <v>7</v>
      </c>
      <c r="C13" s="15">
        <v>102</v>
      </c>
      <c r="D13" s="16">
        <v>165</v>
      </c>
      <c r="E13" s="15">
        <v>0</v>
      </c>
      <c r="F13" s="15">
        <v>340</v>
      </c>
      <c r="G13" s="8">
        <v>204</v>
      </c>
      <c r="H13" s="8">
        <v>170</v>
      </c>
      <c r="I13" s="17">
        <f t="shared" si="0"/>
        <v>74630</v>
      </c>
      <c r="J13" s="9">
        <v>53.96</v>
      </c>
      <c r="K13" s="10">
        <v>87</v>
      </c>
      <c r="L13" s="11">
        <v>3503500</v>
      </c>
    </row>
    <row r="14" spans="1:12">
      <c r="A14" s="5">
        <v>7</v>
      </c>
      <c r="B14" s="14" t="s">
        <v>8</v>
      </c>
      <c r="C14" s="15">
        <v>221</v>
      </c>
      <c r="D14" s="16">
        <v>165</v>
      </c>
      <c r="E14" s="15">
        <v>0</v>
      </c>
      <c r="F14" s="15">
        <v>681</v>
      </c>
      <c r="G14" s="8">
        <v>204</v>
      </c>
      <c r="H14" s="8">
        <v>170</v>
      </c>
      <c r="I14" s="17">
        <f t="shared" si="0"/>
        <v>152235</v>
      </c>
      <c r="J14" s="9">
        <v>53.96</v>
      </c>
      <c r="K14" s="10">
        <v>87</v>
      </c>
      <c r="L14" s="11">
        <v>7146663</v>
      </c>
    </row>
    <row r="15" spans="1:12">
      <c r="A15" s="5">
        <v>8</v>
      </c>
      <c r="B15" s="14" t="s">
        <v>9</v>
      </c>
      <c r="C15" s="15">
        <v>120</v>
      </c>
      <c r="D15" s="16">
        <v>165</v>
      </c>
      <c r="E15" s="15">
        <v>61</v>
      </c>
      <c r="F15" s="15">
        <v>338</v>
      </c>
      <c r="G15" s="8">
        <v>204</v>
      </c>
      <c r="H15" s="8">
        <v>170</v>
      </c>
      <c r="I15" s="17">
        <f t="shared" si="0"/>
        <v>89704</v>
      </c>
      <c r="J15" s="9">
        <v>53.96</v>
      </c>
      <c r="K15" s="10">
        <v>87</v>
      </c>
      <c r="L15" s="11">
        <v>4211149</v>
      </c>
    </row>
    <row r="16" spans="1:12">
      <c r="A16" s="5">
        <v>9</v>
      </c>
      <c r="B16" s="14" t="s">
        <v>10</v>
      </c>
      <c r="C16" s="15">
        <v>85</v>
      </c>
      <c r="D16" s="16">
        <v>165</v>
      </c>
      <c r="E16" s="15">
        <v>28</v>
      </c>
      <c r="F16" s="15">
        <v>194</v>
      </c>
      <c r="G16" s="8">
        <v>204</v>
      </c>
      <c r="H16" s="8">
        <v>170</v>
      </c>
      <c r="I16" s="17">
        <f t="shared" si="0"/>
        <v>52717</v>
      </c>
      <c r="J16" s="9">
        <v>53.96</v>
      </c>
      <c r="K16" s="10">
        <v>87</v>
      </c>
      <c r="L16" s="11">
        <v>2474797</v>
      </c>
    </row>
    <row r="17" spans="1:12">
      <c r="A17" s="5">
        <v>10</v>
      </c>
      <c r="B17" s="14" t="s">
        <v>11</v>
      </c>
      <c r="C17" s="15">
        <v>176</v>
      </c>
      <c r="D17" s="16">
        <v>165</v>
      </c>
      <c r="E17" s="15">
        <v>0</v>
      </c>
      <c r="F17" s="15">
        <v>563</v>
      </c>
      <c r="G17" s="8">
        <v>204</v>
      </c>
      <c r="H17" s="8">
        <v>170</v>
      </c>
      <c r="I17" s="17">
        <f t="shared" si="0"/>
        <v>124750</v>
      </c>
      <c r="J17" s="9">
        <v>53.96</v>
      </c>
      <c r="K17" s="10">
        <v>87</v>
      </c>
      <c r="L17" s="11">
        <v>5856383</v>
      </c>
    </row>
    <row r="18" spans="1:12">
      <c r="A18" s="5">
        <v>11</v>
      </c>
      <c r="B18" s="14" t="s">
        <v>12</v>
      </c>
      <c r="C18" s="15">
        <f>368+22</f>
        <v>390</v>
      </c>
      <c r="D18" s="16">
        <v>165</v>
      </c>
      <c r="E18" s="15">
        <v>0</v>
      </c>
      <c r="F18" s="15">
        <f>1141+62</f>
        <v>1203</v>
      </c>
      <c r="G18" s="8">
        <v>204</v>
      </c>
      <c r="H18" s="8">
        <v>170</v>
      </c>
      <c r="I18" s="17">
        <f t="shared" si="0"/>
        <v>268860</v>
      </c>
      <c r="J18" s="9">
        <v>55.92</v>
      </c>
      <c r="K18" s="10">
        <v>87</v>
      </c>
      <c r="L18" s="11">
        <v>13079516</v>
      </c>
    </row>
    <row r="19" spans="1:12">
      <c r="A19" s="5">
        <v>12</v>
      </c>
      <c r="B19" s="14" t="s">
        <v>13</v>
      </c>
      <c r="C19" s="15">
        <v>142</v>
      </c>
      <c r="D19" s="16">
        <v>165</v>
      </c>
      <c r="E19" s="15">
        <v>0</v>
      </c>
      <c r="F19" s="15">
        <v>464</v>
      </c>
      <c r="G19" s="8">
        <v>204</v>
      </c>
      <c r="H19" s="8">
        <v>170</v>
      </c>
      <c r="I19" s="17">
        <f t="shared" si="0"/>
        <v>102310</v>
      </c>
      <c r="J19" s="9">
        <v>53.96</v>
      </c>
      <c r="K19" s="10">
        <v>87</v>
      </c>
      <c r="L19" s="11">
        <v>4802937</v>
      </c>
    </row>
    <row r="20" spans="1:12">
      <c r="A20" s="5">
        <v>13</v>
      </c>
      <c r="B20" s="14" t="s">
        <v>14</v>
      </c>
      <c r="C20" s="15">
        <v>88</v>
      </c>
      <c r="D20" s="16">
        <v>165</v>
      </c>
      <c r="E20" s="15">
        <v>0</v>
      </c>
      <c r="F20" s="15">
        <v>306</v>
      </c>
      <c r="G20" s="8">
        <v>204</v>
      </c>
      <c r="H20" s="8">
        <v>170</v>
      </c>
      <c r="I20" s="17">
        <f t="shared" si="0"/>
        <v>66540</v>
      </c>
      <c r="J20" s="9">
        <v>53.96</v>
      </c>
      <c r="K20" s="10">
        <v>87</v>
      </c>
      <c r="L20" s="11">
        <v>3123716</v>
      </c>
    </row>
    <row r="21" spans="1:12">
      <c r="A21" s="5">
        <v>14</v>
      </c>
      <c r="B21" s="14" t="s">
        <v>15</v>
      </c>
      <c r="C21" s="15">
        <v>88</v>
      </c>
      <c r="D21" s="16">
        <v>165</v>
      </c>
      <c r="E21" s="15">
        <v>0</v>
      </c>
      <c r="F21" s="15">
        <v>339</v>
      </c>
      <c r="G21" s="8">
        <v>204</v>
      </c>
      <c r="H21" s="8">
        <v>170</v>
      </c>
      <c r="I21" s="17">
        <f t="shared" si="0"/>
        <v>72150</v>
      </c>
      <c r="J21" s="9">
        <v>53.96</v>
      </c>
      <c r="K21" s="10">
        <v>87</v>
      </c>
      <c r="L21" s="11">
        <v>3387078</v>
      </c>
    </row>
    <row r="22" spans="1:12">
      <c r="A22" s="5">
        <v>15</v>
      </c>
      <c r="B22" s="14" t="s">
        <v>16</v>
      </c>
      <c r="C22" s="15">
        <v>126</v>
      </c>
      <c r="D22" s="16">
        <v>165</v>
      </c>
      <c r="E22" s="15">
        <v>0</v>
      </c>
      <c r="F22" s="15">
        <v>451</v>
      </c>
      <c r="G22" s="8">
        <v>204</v>
      </c>
      <c r="H22" s="8">
        <v>170</v>
      </c>
      <c r="I22" s="17">
        <f t="shared" si="0"/>
        <v>97460</v>
      </c>
      <c r="J22" s="9">
        <v>53.96</v>
      </c>
      <c r="K22" s="10">
        <v>87</v>
      </c>
      <c r="L22" s="11">
        <v>4575254</v>
      </c>
    </row>
    <row r="23" spans="1:12">
      <c r="A23" s="5">
        <v>16</v>
      </c>
      <c r="B23" s="14" t="s">
        <v>17</v>
      </c>
      <c r="C23" s="15">
        <v>320</v>
      </c>
      <c r="D23" s="16">
        <v>165</v>
      </c>
      <c r="E23" s="15">
        <v>0</v>
      </c>
      <c r="F23" s="15">
        <v>944</v>
      </c>
      <c r="G23" s="8">
        <v>204</v>
      </c>
      <c r="H23" s="8">
        <v>170</v>
      </c>
      <c r="I23" s="17">
        <f t="shared" si="0"/>
        <v>213280</v>
      </c>
      <c r="J23" s="9">
        <v>53.96</v>
      </c>
      <c r="K23" s="10">
        <v>87</v>
      </c>
      <c r="L23" s="11">
        <v>10012416</v>
      </c>
    </row>
    <row r="24" spans="1:12">
      <c r="A24" s="5">
        <v>17</v>
      </c>
      <c r="B24" s="14" t="s">
        <v>18</v>
      </c>
      <c r="C24" s="15">
        <v>283</v>
      </c>
      <c r="D24" s="16">
        <v>165</v>
      </c>
      <c r="E24" s="15">
        <v>2</v>
      </c>
      <c r="F24" s="15">
        <v>867</v>
      </c>
      <c r="G24" s="8">
        <v>204</v>
      </c>
      <c r="H24" s="8">
        <v>170</v>
      </c>
      <c r="I24" s="17">
        <f t="shared" si="0"/>
        <v>194493</v>
      </c>
      <c r="J24" s="9">
        <v>53.96</v>
      </c>
      <c r="K24" s="10">
        <v>87</v>
      </c>
      <c r="L24" s="11">
        <v>9130463</v>
      </c>
    </row>
    <row r="25" spans="1:12">
      <c r="A25" s="5">
        <v>18</v>
      </c>
      <c r="B25" s="14" t="s">
        <v>19</v>
      </c>
      <c r="C25" s="15">
        <v>133</v>
      </c>
      <c r="D25" s="16">
        <v>165</v>
      </c>
      <c r="E25" s="15">
        <v>0</v>
      </c>
      <c r="F25" s="15">
        <v>359</v>
      </c>
      <c r="G25" s="8">
        <v>204</v>
      </c>
      <c r="H25" s="8">
        <v>170</v>
      </c>
      <c r="I25" s="17">
        <f t="shared" si="0"/>
        <v>82975</v>
      </c>
      <c r="J25" s="9">
        <v>53.96</v>
      </c>
      <c r="K25" s="10">
        <v>87</v>
      </c>
      <c r="L25" s="11">
        <v>3895257</v>
      </c>
    </row>
    <row r="26" spans="1:12">
      <c r="A26" s="5">
        <v>19</v>
      </c>
      <c r="B26" s="14" t="s">
        <v>20</v>
      </c>
      <c r="C26" s="15">
        <v>146</v>
      </c>
      <c r="D26" s="16">
        <v>165</v>
      </c>
      <c r="E26" s="15">
        <v>71</v>
      </c>
      <c r="F26" s="15">
        <v>382</v>
      </c>
      <c r="G26" s="8">
        <v>204</v>
      </c>
      <c r="H26" s="8">
        <v>170</v>
      </c>
      <c r="I26" s="17">
        <f t="shared" si="0"/>
        <v>103514</v>
      </c>
      <c r="J26" s="9">
        <v>53.96</v>
      </c>
      <c r="K26" s="10">
        <v>87</v>
      </c>
      <c r="L26" s="11">
        <v>4859459</v>
      </c>
    </row>
    <row r="27" spans="1:12">
      <c r="A27" s="5">
        <v>20</v>
      </c>
      <c r="B27" s="14" t="s">
        <v>21</v>
      </c>
      <c r="C27" s="15">
        <v>268</v>
      </c>
      <c r="D27" s="16">
        <v>165</v>
      </c>
      <c r="E27" s="15">
        <v>0</v>
      </c>
      <c r="F27" s="15">
        <v>782</v>
      </c>
      <c r="G27" s="8">
        <v>204</v>
      </c>
      <c r="H27" s="8">
        <v>170</v>
      </c>
      <c r="I27" s="17">
        <f t="shared" si="0"/>
        <v>177160</v>
      </c>
      <c r="J27" s="9">
        <v>53.96</v>
      </c>
      <c r="K27" s="10">
        <v>87</v>
      </c>
      <c r="L27" s="11">
        <v>8316766</v>
      </c>
    </row>
    <row r="28" spans="1:12">
      <c r="A28" s="5">
        <v>21</v>
      </c>
      <c r="B28" s="14" t="s">
        <v>22</v>
      </c>
      <c r="C28" s="15">
        <v>159</v>
      </c>
      <c r="D28" s="16">
        <v>165</v>
      </c>
      <c r="E28" s="15">
        <v>0</v>
      </c>
      <c r="F28" s="15">
        <v>495</v>
      </c>
      <c r="G28" s="8">
        <v>204</v>
      </c>
      <c r="H28" s="8">
        <v>170</v>
      </c>
      <c r="I28" s="17">
        <f t="shared" si="0"/>
        <v>110385</v>
      </c>
      <c r="J28" s="9">
        <v>53.96</v>
      </c>
      <c r="K28" s="10">
        <v>87</v>
      </c>
      <c r="L28" s="11">
        <v>5182018</v>
      </c>
    </row>
    <row r="29" spans="1:12">
      <c r="A29" s="5">
        <v>22</v>
      </c>
      <c r="B29" s="14" t="s">
        <v>23</v>
      </c>
      <c r="C29" s="15">
        <v>140</v>
      </c>
      <c r="D29" s="16">
        <v>165</v>
      </c>
      <c r="E29" s="15">
        <v>12</v>
      </c>
      <c r="F29" s="15">
        <v>383</v>
      </c>
      <c r="G29" s="8">
        <v>204</v>
      </c>
      <c r="H29" s="8">
        <v>170</v>
      </c>
      <c r="I29" s="17">
        <f t="shared" si="0"/>
        <v>90658</v>
      </c>
      <c r="J29" s="9">
        <v>53.96</v>
      </c>
      <c r="K29" s="10">
        <v>87</v>
      </c>
      <c r="L29" s="11">
        <v>4255934</v>
      </c>
    </row>
    <row r="30" spans="1:12">
      <c r="A30" s="5">
        <v>23</v>
      </c>
      <c r="B30" s="14" t="s">
        <v>24</v>
      </c>
      <c r="C30" s="15">
        <v>318</v>
      </c>
      <c r="D30" s="16">
        <v>165</v>
      </c>
      <c r="E30" s="15">
        <v>0</v>
      </c>
      <c r="F30" s="15">
        <v>871</v>
      </c>
      <c r="G30" s="8">
        <v>204</v>
      </c>
      <c r="H30" s="8">
        <v>170</v>
      </c>
      <c r="I30" s="17">
        <f t="shared" si="0"/>
        <v>200540</v>
      </c>
      <c r="J30" s="9">
        <v>53.96</v>
      </c>
      <c r="K30" s="10">
        <v>87</v>
      </c>
      <c r="L30" s="11">
        <v>9414339</v>
      </c>
    </row>
    <row r="31" spans="1:12">
      <c r="A31" s="5">
        <v>24</v>
      </c>
      <c r="B31" s="14" t="s">
        <v>25</v>
      </c>
      <c r="C31" s="15">
        <v>96</v>
      </c>
      <c r="D31" s="16">
        <v>165</v>
      </c>
      <c r="E31" s="15">
        <v>0</v>
      </c>
      <c r="F31" s="15">
        <v>302</v>
      </c>
      <c r="G31" s="8">
        <v>204</v>
      </c>
      <c r="H31" s="8">
        <v>170</v>
      </c>
      <c r="I31" s="17">
        <f t="shared" si="0"/>
        <v>67180</v>
      </c>
      <c r="J31" s="9">
        <v>53.96</v>
      </c>
      <c r="K31" s="10">
        <v>87</v>
      </c>
      <c r="L31" s="11">
        <v>3153761</v>
      </c>
    </row>
    <row r="32" spans="1:12">
      <c r="A32" s="5">
        <v>25</v>
      </c>
      <c r="B32" s="14" t="s">
        <v>26</v>
      </c>
      <c r="C32" s="15">
        <v>182</v>
      </c>
      <c r="D32" s="16">
        <v>165</v>
      </c>
      <c r="E32" s="15">
        <v>0</v>
      </c>
      <c r="F32" s="15">
        <v>641</v>
      </c>
      <c r="G32" s="8">
        <v>204</v>
      </c>
      <c r="H32" s="8">
        <v>170</v>
      </c>
      <c r="I32" s="17">
        <f t="shared" si="0"/>
        <v>139000</v>
      </c>
      <c r="J32" s="9">
        <v>53.96</v>
      </c>
      <c r="K32" s="10">
        <v>87</v>
      </c>
      <c r="L32" s="11">
        <v>6525347</v>
      </c>
    </row>
    <row r="33" spans="1:12">
      <c r="A33" s="5">
        <v>26</v>
      </c>
      <c r="B33" s="14" t="s">
        <v>27</v>
      </c>
      <c r="C33" s="15">
        <v>79</v>
      </c>
      <c r="D33" s="16">
        <v>165</v>
      </c>
      <c r="E33" s="15">
        <v>0</v>
      </c>
      <c r="F33" s="15">
        <v>202</v>
      </c>
      <c r="G33" s="8">
        <v>204</v>
      </c>
      <c r="H33" s="8">
        <v>170</v>
      </c>
      <c r="I33" s="17">
        <f t="shared" si="0"/>
        <v>47375</v>
      </c>
      <c r="J33" s="9">
        <v>53.96</v>
      </c>
      <c r="K33" s="10">
        <v>87</v>
      </c>
      <c r="L33" s="11">
        <v>2224017</v>
      </c>
    </row>
    <row r="34" spans="1:12">
      <c r="A34" s="5">
        <v>27</v>
      </c>
      <c r="B34" s="14" t="s">
        <v>28</v>
      </c>
      <c r="C34" s="15">
        <v>81</v>
      </c>
      <c r="D34" s="16">
        <v>165</v>
      </c>
      <c r="E34" s="15">
        <v>18</v>
      </c>
      <c r="F34" s="15">
        <v>273</v>
      </c>
      <c r="G34" s="8">
        <v>204</v>
      </c>
      <c r="H34" s="8">
        <v>170</v>
      </c>
      <c r="I34" s="17">
        <f t="shared" si="0"/>
        <v>63447</v>
      </c>
      <c r="J34" s="9">
        <v>53.96</v>
      </c>
      <c r="K34" s="10">
        <v>87</v>
      </c>
      <c r="L34" s="11">
        <v>2978515</v>
      </c>
    </row>
    <row r="35" spans="1:12">
      <c r="A35" s="5">
        <v>28</v>
      </c>
      <c r="B35" s="14" t="s">
        <v>29</v>
      </c>
      <c r="C35" s="15">
        <v>97</v>
      </c>
      <c r="D35" s="16">
        <v>165</v>
      </c>
      <c r="E35" s="15">
        <v>0</v>
      </c>
      <c r="F35" s="15">
        <v>350</v>
      </c>
      <c r="G35" s="8">
        <v>204</v>
      </c>
      <c r="H35" s="8">
        <v>170</v>
      </c>
      <c r="I35" s="17">
        <f t="shared" si="0"/>
        <v>75505</v>
      </c>
      <c r="J35" s="9">
        <v>53.96</v>
      </c>
      <c r="K35" s="10">
        <v>87</v>
      </c>
      <c r="L35" s="11">
        <v>3544578</v>
      </c>
    </row>
    <row r="36" spans="1:12">
      <c r="A36" s="5">
        <v>29</v>
      </c>
      <c r="B36" s="14" t="s">
        <v>30</v>
      </c>
      <c r="C36" s="15">
        <v>1264</v>
      </c>
      <c r="D36" s="16">
        <v>165</v>
      </c>
      <c r="E36" s="15">
        <v>0</v>
      </c>
      <c r="F36" s="15">
        <v>4081</v>
      </c>
      <c r="G36" s="8">
        <v>204</v>
      </c>
      <c r="H36" s="8">
        <v>170</v>
      </c>
      <c r="I36" s="17">
        <f t="shared" si="0"/>
        <v>902330</v>
      </c>
      <c r="J36" s="9">
        <v>72.59</v>
      </c>
      <c r="K36" s="10">
        <v>87</v>
      </c>
      <c r="L36" s="11">
        <v>56985117</v>
      </c>
    </row>
    <row r="37" spans="1:12">
      <c r="A37" s="5">
        <v>30</v>
      </c>
      <c r="B37" s="14" t="s">
        <v>31</v>
      </c>
      <c r="C37" s="15">
        <v>5700</v>
      </c>
      <c r="D37" s="16">
        <v>165</v>
      </c>
      <c r="E37" s="15">
        <v>300</v>
      </c>
      <c r="F37" s="15">
        <v>16749</v>
      </c>
      <c r="G37" s="8">
        <v>204</v>
      </c>
      <c r="H37" s="8">
        <v>170</v>
      </c>
      <c r="I37" s="17">
        <f t="shared" si="0"/>
        <v>3849030</v>
      </c>
      <c r="J37" s="9">
        <v>72.59</v>
      </c>
      <c r="K37" s="10">
        <v>87</v>
      </c>
      <c r="L37" s="11">
        <v>243078947</v>
      </c>
    </row>
    <row r="38" spans="1:12">
      <c r="A38" s="5">
        <v>31</v>
      </c>
      <c r="B38" s="14" t="s">
        <v>32</v>
      </c>
      <c r="C38" s="15">
        <v>499</v>
      </c>
      <c r="D38" s="16">
        <v>165</v>
      </c>
      <c r="E38" s="15">
        <v>0</v>
      </c>
      <c r="F38" s="15">
        <v>1430</v>
      </c>
      <c r="G38" s="8">
        <v>204</v>
      </c>
      <c r="H38" s="8">
        <v>170</v>
      </c>
      <c r="I38" s="17">
        <f t="shared" si="0"/>
        <v>325435</v>
      </c>
      <c r="J38" s="9">
        <v>72.59</v>
      </c>
      <c r="K38" s="10">
        <v>87</v>
      </c>
      <c r="L38" s="11">
        <v>20552294</v>
      </c>
    </row>
    <row r="39" spans="1:12">
      <c r="A39" s="5">
        <v>32</v>
      </c>
      <c r="B39" s="14" t="s">
        <v>33</v>
      </c>
      <c r="C39" s="15">
        <v>216</v>
      </c>
      <c r="D39" s="16">
        <v>165</v>
      </c>
      <c r="E39" s="15">
        <v>0</v>
      </c>
      <c r="F39" s="15">
        <v>704</v>
      </c>
      <c r="G39" s="8">
        <v>204</v>
      </c>
      <c r="H39" s="8">
        <v>170</v>
      </c>
      <c r="I39" s="17">
        <f t="shared" si="0"/>
        <v>155320</v>
      </c>
      <c r="J39" s="9">
        <v>53.96</v>
      </c>
      <c r="K39" s="10">
        <v>87</v>
      </c>
      <c r="L39" s="11">
        <v>7291487</v>
      </c>
    </row>
    <row r="40" spans="1:12">
      <c r="A40" s="5">
        <v>33</v>
      </c>
      <c r="B40" s="14" t="s">
        <v>34</v>
      </c>
      <c r="C40" s="15">
        <v>190</v>
      </c>
      <c r="D40" s="16">
        <v>165</v>
      </c>
      <c r="E40" s="15">
        <v>0</v>
      </c>
      <c r="F40" s="15">
        <v>505</v>
      </c>
      <c r="G40" s="8">
        <v>204</v>
      </c>
      <c r="H40" s="8">
        <v>170</v>
      </c>
      <c r="I40" s="17">
        <f t="shared" si="0"/>
        <v>117200</v>
      </c>
      <c r="J40" s="9">
        <v>53.96</v>
      </c>
      <c r="K40" s="10">
        <v>87</v>
      </c>
      <c r="L40" s="11">
        <v>5501947</v>
      </c>
    </row>
    <row r="41" spans="1:12" s="1" customFormat="1" ht="14.25">
      <c r="A41" s="6"/>
      <c r="B41" s="6" t="s">
        <v>35</v>
      </c>
      <c r="C41" s="13">
        <f>SUM(C8:C40)</f>
        <v>12388</v>
      </c>
      <c r="D41" s="7">
        <v>165</v>
      </c>
      <c r="E41" s="13">
        <f>SUM(E8:E40)</f>
        <v>819</v>
      </c>
      <c r="F41" s="13">
        <f>SUM(F8:F40)</f>
        <v>37029</v>
      </c>
      <c r="G41" s="23">
        <v>204</v>
      </c>
      <c r="H41" s="23">
        <v>170</v>
      </c>
      <c r="I41" s="12">
        <f>SUM(I8:I40)</f>
        <v>8506026</v>
      </c>
      <c r="J41" s="18">
        <v>65.14</v>
      </c>
      <c r="K41" s="7" t="s">
        <v>36</v>
      </c>
      <c r="L41" s="12">
        <f t="shared" ref="L41" si="1">L8+L9+L10+L11+L12+L13+L14+L15+L16+L17+L18+L19+L20+L21+L22+L23+L24+L25+L26+L27+L28+L29+L30+L31+L32+L33+L34+L35+L36+L37+L38+L39+L40</f>
        <v>482059308</v>
      </c>
    </row>
    <row r="42" spans="1:1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</sheetData>
  <mergeCells count="11">
    <mergeCell ref="I5:I6"/>
    <mergeCell ref="J5:J6"/>
    <mergeCell ref="B2:L3"/>
    <mergeCell ref="G5:H5"/>
    <mergeCell ref="K5:K6"/>
    <mergeCell ref="L5:L6"/>
    <mergeCell ref="A5:A6"/>
    <mergeCell ref="B5:B6"/>
    <mergeCell ref="C5:C6"/>
    <mergeCell ref="D5:D6"/>
    <mergeCell ref="E5:F5"/>
  </mergeCells>
  <pageMargins left="0.31496062992125984" right="0.11811023622047245" top="0.35433070866141736" bottom="0.15748031496062992" header="0" footer="0"/>
  <pageSetup paperSize="9" scale="5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 год</vt:lpstr>
      <vt:lpstr>2023 год</vt:lpstr>
      <vt:lpstr>2024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2021-10-25T12:19:11Z</dcterms:modified>
</cp:coreProperties>
</file>