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935" windowHeight="11880"/>
  </bookViews>
  <sheets>
    <sheet name="Лист2" sheetId="2" r:id="rId1"/>
  </sheets>
  <definedNames>
    <definedName name="_xlnm.Print_Area" localSheetId="0">Лист2!$A$1:$H$29</definedName>
  </definedNames>
  <calcPr calcId="125725"/>
</workbook>
</file>

<file path=xl/calcChain.xml><?xml version="1.0" encoding="utf-8"?>
<calcChain xmlns="http://schemas.openxmlformats.org/spreadsheetml/2006/main">
  <c r="D23" i="2"/>
  <c r="F23"/>
  <c r="H23"/>
  <c r="C23"/>
  <c r="H18"/>
  <c r="F18"/>
  <c r="D18"/>
  <c r="C18"/>
  <c r="F24" l="1"/>
  <c r="D24"/>
  <c r="H20"/>
  <c r="H24" s="1"/>
  <c r="F20"/>
  <c r="D20"/>
  <c r="G22" l="1"/>
  <c r="G11"/>
  <c r="G10"/>
  <c r="G19"/>
  <c r="G15"/>
  <c r="G9"/>
  <c r="G12"/>
  <c r="G8"/>
  <c r="G13"/>
  <c r="G14"/>
  <c r="G16"/>
  <c r="G21"/>
  <c r="G23" l="1"/>
  <c r="G18"/>
  <c r="G20"/>
  <c r="C20"/>
  <c r="C24" s="1"/>
  <c r="E19" l="1"/>
  <c r="E8"/>
  <c r="E17"/>
  <c r="G24"/>
  <c r="E16" l="1"/>
  <c r="E20"/>
  <c r="E14"/>
  <c r="E21"/>
  <c r="E23" s="1"/>
  <c r="E12"/>
  <c r="E9"/>
  <c r="E13"/>
  <c r="E18" l="1"/>
  <c r="E24" s="1"/>
</calcChain>
</file>

<file path=xl/sharedStrings.xml><?xml version="1.0" encoding="utf-8"?>
<sst xmlns="http://schemas.openxmlformats.org/spreadsheetml/2006/main" count="45" uniqueCount="42">
  <si>
    <t>ВСЕГО</t>
  </si>
  <si>
    <t>Наименование муниципального образования</t>
  </si>
  <si>
    <t>ИТОГО муниципальные районы</t>
  </si>
  <si>
    <t>ИТОГО городские округа</t>
  </si>
  <si>
    <t>Субсидии местным бюджетам на строительство (реконструкцию), капитальный ремонт, ремонт и содержание 
автомобильных дорог общего пользования местного значения</t>
  </si>
  <si>
    <t>Золотухинский муниципальный район</t>
  </si>
  <si>
    <t>Курский муниципальный район</t>
  </si>
  <si>
    <t>город Железногорск</t>
  </si>
  <si>
    <t>Советский муниципальный район</t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</si>
  <si>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</si>
  <si>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 xml:space="preserve">Софинансирование расходных обязательств ОБ </t>
  </si>
  <si>
    <r>
      <rPr>
        <b/>
        <sz val="11"/>
        <color theme="1"/>
        <rFont val="Times New Roman"/>
        <family val="1"/>
        <charset val="204"/>
      </rPr>
      <t>расчетный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</si>
  <si>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Формула расчета субсидии:</t>
  </si>
  <si>
    <t>Уровень расчетной бюджетной обеспеченности (Yi)</t>
  </si>
  <si>
    <t>Размер бюджетных ассигнований, предусмотренных в областном бюджете на соответствующий финансовый год (Б)</t>
  </si>
  <si>
    <t>Всего расходы консолидированного бюджета (Si)</t>
  </si>
  <si>
    <t>Медвенский муниципальный район</t>
  </si>
  <si>
    <t>Беловский муниципальный район</t>
  </si>
  <si>
    <t>Глушковский муниципальный район</t>
  </si>
  <si>
    <t>Фатежский муниципальный район</t>
  </si>
  <si>
    <t>поселок Золотухино</t>
  </si>
  <si>
    <t>ИТОГО поселения</t>
  </si>
  <si>
    <t>Мантуровский муниципальный район</t>
  </si>
  <si>
    <t>2024 год</t>
  </si>
  <si>
    <t>2025 год</t>
  </si>
  <si>
    <t>0,881251</t>
  </si>
  <si>
    <t>0,883290</t>
  </si>
  <si>
    <t>0,881150</t>
  </si>
  <si>
    <t>0,881826</t>
  </si>
  <si>
    <t>0,882449</t>
  </si>
  <si>
    <t>0,879733</t>
  </si>
  <si>
    <t>0,895259</t>
  </si>
  <si>
    <t>0,884701</t>
  </si>
  <si>
    <t>0,882475</t>
  </si>
  <si>
    <t>1</t>
  </si>
  <si>
    <t>Щигровский муниципальный район</t>
  </si>
  <si>
    <t>Кореневский муниципальный район</t>
  </si>
  <si>
    <t xml:space="preserve">Поселок Кшенский </t>
  </si>
  <si>
    <t>0,8880192</t>
  </si>
  <si>
    <t>0,880247</t>
  </si>
  <si>
    <t>рублей</t>
  </si>
  <si>
    <t>Приложение № 2.9</t>
  </si>
</sst>
</file>

<file path=xl/styles.xml><?xml version="1.0" encoding="utf-8"?>
<styleSheet xmlns="http://schemas.openxmlformats.org/spreadsheetml/2006/main">
  <numFmts count="1">
    <numFmt numFmtId="164" formatCode="#,##0_р_.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Times New Roman"/>
      <family val="2"/>
    </font>
    <font>
      <b/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7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10" fillId="0" borderId="0" xfId="0" applyNumberFormat="1" applyFont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</cellXfs>
  <cellStyles count="2">
    <cellStyle name="Обычный" xfId="0" builtinId="0"/>
    <cellStyle name="Обычный_ОБЩ.ПО РАЙОНАМ 2022-2024 (2 (3)" xfId="1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27</xdr:row>
      <xdr:rowOff>2</xdr:rowOff>
    </xdr:from>
    <xdr:to>
      <xdr:col>0</xdr:col>
      <xdr:colOff>2254252</xdr:colOff>
      <xdr:row>28</xdr:row>
      <xdr:rowOff>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2" y="7037919"/>
          <a:ext cx="2190750" cy="39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tabSelected="1" zoomScale="90" zoomScaleNormal="90" workbookViewId="0">
      <selection activeCell="G1" sqref="G1:H1"/>
    </sheetView>
  </sheetViews>
  <sheetFormatPr defaultRowHeight="15"/>
  <cols>
    <col min="1" max="1" width="37" customWidth="1"/>
    <col min="2" max="2" width="18.140625" customWidth="1"/>
    <col min="3" max="3" width="17.7109375" customWidth="1"/>
    <col min="4" max="4" width="18.85546875" customWidth="1"/>
    <col min="5" max="5" width="19.7109375" customWidth="1"/>
    <col min="6" max="6" width="19.5703125" customWidth="1"/>
    <col min="7" max="7" width="18.42578125" customWidth="1"/>
    <col min="8" max="8" width="18" customWidth="1"/>
    <col min="9" max="9" width="14.28515625" customWidth="1"/>
    <col min="10" max="12" width="9.85546875" bestFit="1" customWidth="1"/>
  </cols>
  <sheetData>
    <row r="1" spans="1:8" ht="15.75">
      <c r="G1" s="27" t="s">
        <v>41</v>
      </c>
      <c r="H1" s="27"/>
    </row>
    <row r="3" spans="1:8" ht="28.5" customHeight="1">
      <c r="A3" s="25" t="s">
        <v>4</v>
      </c>
      <c r="B3" s="25"/>
      <c r="C3" s="25"/>
      <c r="D3" s="25"/>
      <c r="E3" s="25"/>
      <c r="F3" s="25"/>
      <c r="G3" s="25"/>
      <c r="H3" s="25"/>
    </row>
    <row r="4" spans="1:8" ht="15.75" customHeight="1">
      <c r="A4" s="18"/>
      <c r="B4" s="18"/>
      <c r="C4" s="18"/>
      <c r="D4" s="18"/>
      <c r="E4" s="18"/>
      <c r="F4" s="18"/>
      <c r="G4" s="18"/>
      <c r="H4" s="19" t="s">
        <v>40</v>
      </c>
    </row>
    <row r="5" spans="1:8" ht="23.25" customHeight="1">
      <c r="A5" s="20" t="s">
        <v>1</v>
      </c>
      <c r="B5" s="20" t="s">
        <v>13</v>
      </c>
      <c r="C5" s="23" t="s">
        <v>15</v>
      </c>
      <c r="D5" s="23"/>
      <c r="E5" s="23" t="s">
        <v>10</v>
      </c>
      <c r="F5" s="23"/>
      <c r="G5" s="23"/>
      <c r="H5" s="23"/>
    </row>
    <row r="6" spans="1:8" ht="18" customHeight="1">
      <c r="A6" s="21"/>
      <c r="B6" s="21"/>
      <c r="C6" s="23"/>
      <c r="D6" s="23"/>
      <c r="E6" s="23" t="s">
        <v>23</v>
      </c>
      <c r="F6" s="23"/>
      <c r="G6" s="23" t="s">
        <v>24</v>
      </c>
      <c r="H6" s="23"/>
    </row>
    <row r="7" spans="1:8" ht="37.5" customHeight="1">
      <c r="A7" s="22"/>
      <c r="B7" s="22"/>
      <c r="C7" s="10">
        <v>2024</v>
      </c>
      <c r="D7" s="14">
        <v>2025</v>
      </c>
      <c r="E7" s="14" t="s">
        <v>11</v>
      </c>
      <c r="F7" s="14" t="s">
        <v>9</v>
      </c>
      <c r="G7" s="14" t="s">
        <v>11</v>
      </c>
      <c r="H7" s="14" t="s">
        <v>9</v>
      </c>
    </row>
    <row r="8" spans="1:8" ht="19.5" customHeight="1">
      <c r="A8" s="6" t="s">
        <v>17</v>
      </c>
      <c r="B8" s="12" t="s">
        <v>29</v>
      </c>
      <c r="C8" s="1">
        <v>19860185</v>
      </c>
      <c r="D8" s="8">
        <v>14417231</v>
      </c>
      <c r="E8" s="1">
        <f>ROUND((E25*(C8/B8))/(C24/B8),0)</f>
        <v>22013481</v>
      </c>
      <c r="F8" s="1">
        <v>19264378</v>
      </c>
      <c r="G8" s="2">
        <f>ROUND((G25*(D8/B8))/(D24/B8),0)</f>
        <v>29475017</v>
      </c>
      <c r="H8" s="8">
        <v>13984714</v>
      </c>
    </row>
    <row r="9" spans="1:8" ht="19.5" customHeight="1">
      <c r="A9" s="7" t="s">
        <v>18</v>
      </c>
      <c r="B9" s="12" t="s">
        <v>30</v>
      </c>
      <c r="C9" s="1">
        <v>34892356</v>
      </c>
      <c r="D9" s="8">
        <v>20858035</v>
      </c>
      <c r="E9" s="2">
        <f>ROUND((E25*(C9/B9))/(C24/B9),0)</f>
        <v>38675481</v>
      </c>
      <c r="F9" s="2">
        <v>34543432</v>
      </c>
      <c r="G9" s="8">
        <f>ROUND((G25*(D9/B9))/(D24/B9),0)</f>
        <v>42642788</v>
      </c>
      <c r="H9" s="8">
        <v>20649455</v>
      </c>
    </row>
    <row r="10" spans="1:8" ht="19.5" customHeight="1">
      <c r="A10" s="7" t="s">
        <v>5</v>
      </c>
      <c r="B10" s="12" t="s">
        <v>25</v>
      </c>
      <c r="C10" s="1">
        <v>0</v>
      </c>
      <c r="D10" s="8">
        <v>38397027</v>
      </c>
      <c r="E10" s="2">
        <v>0</v>
      </c>
      <c r="F10" s="2">
        <v>0</v>
      </c>
      <c r="G10" s="8">
        <f>ROUND((G25*(D10/B10))/(D24/B10),0)</f>
        <v>78500026</v>
      </c>
      <c r="H10" s="8">
        <v>37629083</v>
      </c>
    </row>
    <row r="11" spans="1:8" ht="19.5" customHeight="1">
      <c r="A11" s="3" t="s">
        <v>36</v>
      </c>
      <c r="B11" s="12" t="s">
        <v>38</v>
      </c>
      <c r="C11" s="1">
        <v>0</v>
      </c>
      <c r="D11" s="8">
        <v>29341587.539999999</v>
      </c>
      <c r="E11" s="2">
        <v>0</v>
      </c>
      <c r="F11" s="2">
        <v>0</v>
      </c>
      <c r="G11" s="8">
        <f>ROUND((G25*(D11/B11))/(D24/B11),0)</f>
        <v>59986816</v>
      </c>
      <c r="H11" s="8">
        <v>29048172</v>
      </c>
    </row>
    <row r="12" spans="1:8" ht="19.5" customHeight="1">
      <c r="A12" s="3" t="s">
        <v>6</v>
      </c>
      <c r="B12" s="12" t="s">
        <v>31</v>
      </c>
      <c r="C12" s="1">
        <v>0</v>
      </c>
      <c r="D12" s="9">
        <v>79083053</v>
      </c>
      <c r="E12" s="2">
        <f>ROUND((E25*(C12/B12))/(C24/B12),0)</f>
        <v>0</v>
      </c>
      <c r="F12" s="2">
        <v>0</v>
      </c>
      <c r="G12" s="8">
        <f>ROUND((G25*(D12/B12))/(D24/B12),0)</f>
        <v>161679750</v>
      </c>
      <c r="H12" s="9">
        <v>75919731</v>
      </c>
    </row>
    <row r="13" spans="1:8" ht="19.5" customHeight="1">
      <c r="A13" s="3" t="s">
        <v>22</v>
      </c>
      <c r="B13" s="12" t="s">
        <v>32</v>
      </c>
      <c r="C13" s="1">
        <v>0</v>
      </c>
      <c r="D13" s="9">
        <v>9247659</v>
      </c>
      <c r="E13" s="2">
        <f>ROUND((E25*(C13/B13))/(C24/B13),0)</f>
        <v>0</v>
      </c>
      <c r="F13" s="2">
        <v>0</v>
      </c>
      <c r="G13" s="9">
        <f>ROUND((G25*(D13/B13))/(D24/B13),0)</f>
        <v>18906190</v>
      </c>
      <c r="H13" s="9">
        <v>8970227</v>
      </c>
    </row>
    <row r="14" spans="1:8" ht="19.5" customHeight="1">
      <c r="A14" s="3" t="s">
        <v>16</v>
      </c>
      <c r="B14" s="12" t="s">
        <v>26</v>
      </c>
      <c r="C14" s="1">
        <v>0</v>
      </c>
      <c r="D14" s="9">
        <v>25178967</v>
      </c>
      <c r="E14" s="2">
        <f>ROUND((E25*(C14/B14))/(C24/B14),0)</f>
        <v>0</v>
      </c>
      <c r="F14" s="2">
        <v>0</v>
      </c>
      <c r="G14" s="9">
        <f>ROUND((G25*(D14/B14))/(D24/B14),0)</f>
        <v>51476630</v>
      </c>
      <c r="H14" s="9">
        <v>24423597</v>
      </c>
    </row>
    <row r="15" spans="1:8" ht="19.5" customHeight="1">
      <c r="A15" s="3" t="s">
        <v>8</v>
      </c>
      <c r="B15" s="12" t="s">
        <v>28</v>
      </c>
      <c r="C15" s="1">
        <v>0</v>
      </c>
      <c r="D15" s="9">
        <v>19363019.5</v>
      </c>
      <c r="E15" s="2">
        <v>0</v>
      </c>
      <c r="F15" s="2">
        <v>0</v>
      </c>
      <c r="G15" s="9">
        <f>ROUND((G25*(D15/B15))/(D24/B15),0)</f>
        <v>39586334</v>
      </c>
      <c r="H15" s="9">
        <v>18975759</v>
      </c>
    </row>
    <row r="16" spans="1:8" ht="19.5" customHeight="1">
      <c r="A16" s="3" t="s">
        <v>19</v>
      </c>
      <c r="B16" s="12" t="s">
        <v>33</v>
      </c>
      <c r="C16" s="1">
        <v>2820953</v>
      </c>
      <c r="D16" s="8">
        <v>0</v>
      </c>
      <c r="E16" s="2">
        <f>ROUND((E25*(C16/B16))/(C24/B16),0)</f>
        <v>3126808</v>
      </c>
      <c r="F16" s="2">
        <v>2736324</v>
      </c>
      <c r="G16" s="9">
        <f>ROUND((G25*(D16/B16))/(D24/B16),0)</f>
        <v>0</v>
      </c>
      <c r="H16" s="8">
        <v>0</v>
      </c>
    </row>
    <row r="17" spans="1:11" ht="19.5" customHeight="1">
      <c r="A17" s="3" t="s">
        <v>35</v>
      </c>
      <c r="B17" s="12" t="s">
        <v>39</v>
      </c>
      <c r="C17" s="1">
        <v>5512646</v>
      </c>
      <c r="D17" s="8">
        <v>0</v>
      </c>
      <c r="E17" s="2">
        <f>ROUND((E25*(C17/B17))/(C24/B17),0)</f>
        <v>6110342</v>
      </c>
      <c r="F17" s="2">
        <v>5457519</v>
      </c>
      <c r="G17" s="9">
        <v>0</v>
      </c>
      <c r="H17" s="8">
        <v>0</v>
      </c>
    </row>
    <row r="18" spans="1:11" ht="18" customHeight="1">
      <c r="A18" s="4" t="s">
        <v>2</v>
      </c>
      <c r="B18" s="12"/>
      <c r="C18" s="5">
        <f>SUM(C8:C17)</f>
        <v>63086140</v>
      </c>
      <c r="D18" s="5">
        <f>SUM(D8:D17)</f>
        <v>235886579.03999999</v>
      </c>
      <c r="E18" s="5">
        <f t="shared" ref="E18:F18" si="0">SUM(E8:E17)</f>
        <v>69926112</v>
      </c>
      <c r="F18" s="5">
        <f t="shared" si="0"/>
        <v>62001653</v>
      </c>
      <c r="G18" s="5">
        <f>SUM(G8:G17)</f>
        <v>482253551</v>
      </c>
      <c r="H18" s="5">
        <f t="shared" ref="H18" si="1">SUM(H8:H17)</f>
        <v>229600738</v>
      </c>
    </row>
    <row r="19" spans="1:11" ht="17.25" customHeight="1">
      <c r="A19" s="3" t="s">
        <v>7</v>
      </c>
      <c r="B19" s="12" t="s">
        <v>34</v>
      </c>
      <c r="C19" s="8">
        <v>62531981</v>
      </c>
      <c r="D19" s="8">
        <v>145903999</v>
      </c>
      <c r="E19" s="2">
        <f>ROUND((E25*(C19/B19))/(C24/B19),0)+1</f>
        <v>69311871</v>
      </c>
      <c r="F19" s="2">
        <v>59405381</v>
      </c>
      <c r="G19" s="1">
        <f>ROUND((G25*(D19/B19))/(D24/B19),0)</f>
        <v>298290484</v>
      </c>
      <c r="H19" s="2">
        <v>138608798</v>
      </c>
    </row>
    <row r="20" spans="1:11" ht="16.5" customHeight="1">
      <c r="A20" s="4" t="s">
        <v>3</v>
      </c>
      <c r="B20" s="12"/>
      <c r="C20" s="5">
        <f t="shared" ref="C20" si="2">C19</f>
        <v>62531981</v>
      </c>
      <c r="D20" s="5">
        <f t="shared" ref="D20:E20" si="3">D19</f>
        <v>145903999</v>
      </c>
      <c r="E20" s="5">
        <f t="shared" si="3"/>
        <v>69311871</v>
      </c>
      <c r="F20" s="5">
        <f t="shared" ref="F20:H20" si="4">F19</f>
        <v>59405381</v>
      </c>
      <c r="G20" s="13">
        <f t="shared" si="4"/>
        <v>298290484</v>
      </c>
      <c r="H20" s="5">
        <f t="shared" si="4"/>
        <v>138608798</v>
      </c>
    </row>
    <row r="21" spans="1:11" ht="16.5" customHeight="1">
      <c r="A21" s="3" t="s">
        <v>20</v>
      </c>
      <c r="B21" s="12" t="s">
        <v>25</v>
      </c>
      <c r="C21" s="1">
        <v>21053262</v>
      </c>
      <c r="D21" s="1">
        <v>0</v>
      </c>
      <c r="E21" s="1">
        <f>ROUND((E25*(C21/B21))/(C24/B21),0)</f>
        <v>23335914</v>
      </c>
      <c r="F21" s="1">
        <v>20842730</v>
      </c>
      <c r="G21" s="1">
        <f>ROUND((G25*(D21/B21))/(D24/B21),0)</f>
        <v>0</v>
      </c>
      <c r="H21" s="1">
        <v>0</v>
      </c>
    </row>
    <row r="22" spans="1:11" ht="16.5" customHeight="1">
      <c r="A22" s="3" t="s">
        <v>37</v>
      </c>
      <c r="B22" s="12" t="s">
        <v>27</v>
      </c>
      <c r="C22" s="1">
        <v>0</v>
      </c>
      <c r="D22" s="1">
        <v>58382949</v>
      </c>
      <c r="E22" s="1">
        <v>0</v>
      </c>
      <c r="F22" s="1">
        <v>0</v>
      </c>
      <c r="G22" s="1">
        <f>ROUND((G25*(D22/B22))/(D24/B22),0)</f>
        <v>119359841</v>
      </c>
      <c r="H22" s="1">
        <v>57799120</v>
      </c>
    </row>
    <row r="23" spans="1:11" ht="16.5" customHeight="1">
      <c r="A23" s="4" t="s">
        <v>21</v>
      </c>
      <c r="B23" s="12"/>
      <c r="C23" s="5">
        <f>C21+C22</f>
        <v>21053262</v>
      </c>
      <c r="D23" s="5">
        <f t="shared" ref="D23:H23" si="5">D21+D22</f>
        <v>58382949</v>
      </c>
      <c r="E23" s="5">
        <f t="shared" si="5"/>
        <v>23335914</v>
      </c>
      <c r="F23" s="5">
        <f t="shared" si="5"/>
        <v>20842730</v>
      </c>
      <c r="G23" s="5">
        <f t="shared" si="5"/>
        <v>119359841</v>
      </c>
      <c r="H23" s="5">
        <f t="shared" si="5"/>
        <v>57799120</v>
      </c>
    </row>
    <row r="24" spans="1:11" ht="19.5" customHeight="1">
      <c r="A24" s="4" t="s">
        <v>0</v>
      </c>
      <c r="B24" s="12"/>
      <c r="C24" s="5">
        <f t="shared" ref="C24:H24" si="6">C18+C20+C23</f>
        <v>146671383</v>
      </c>
      <c r="D24" s="5">
        <f t="shared" si="6"/>
        <v>440173527.03999996</v>
      </c>
      <c r="E24" s="13">
        <f t="shared" si="6"/>
        <v>162573897</v>
      </c>
      <c r="F24" s="13">
        <f t="shared" si="6"/>
        <v>142249764</v>
      </c>
      <c r="G24" s="5">
        <f t="shared" si="6"/>
        <v>899903876</v>
      </c>
      <c r="H24" s="13">
        <f t="shared" si="6"/>
        <v>426008656</v>
      </c>
    </row>
    <row r="25" spans="1:11" ht="27" customHeight="1">
      <c r="A25" s="24" t="s">
        <v>14</v>
      </c>
      <c r="B25" s="24"/>
      <c r="C25" s="24"/>
      <c r="D25" s="24"/>
      <c r="E25" s="26">
        <v>162573897</v>
      </c>
      <c r="F25" s="26"/>
      <c r="G25" s="26">
        <v>899903876</v>
      </c>
      <c r="H25" s="26"/>
    </row>
    <row r="26" spans="1:11" ht="21" customHeight="1"/>
    <row r="27" spans="1:11" ht="20.25" customHeight="1">
      <c r="A27" s="15" t="s">
        <v>12</v>
      </c>
      <c r="F27" s="16"/>
      <c r="G27" s="16"/>
      <c r="H27" s="16"/>
      <c r="I27" s="16"/>
      <c r="J27" s="17"/>
      <c r="K27" s="16"/>
    </row>
    <row r="28" spans="1:11" ht="30.75" customHeight="1">
      <c r="F28" s="11"/>
      <c r="G28" s="11"/>
      <c r="H28" s="11"/>
      <c r="I28" s="11"/>
    </row>
  </sheetData>
  <mergeCells count="11">
    <mergeCell ref="G1:H1"/>
    <mergeCell ref="A5:A7"/>
    <mergeCell ref="C5:D6"/>
    <mergeCell ref="A25:D25"/>
    <mergeCell ref="E6:F6"/>
    <mergeCell ref="A3:H3"/>
    <mergeCell ref="G6:H6"/>
    <mergeCell ref="E25:F25"/>
    <mergeCell ref="G25:H25"/>
    <mergeCell ref="E5:H5"/>
    <mergeCell ref="B5:B7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Zvyagina_I</cp:lastModifiedBy>
  <cp:lastPrinted>2023-10-03T13:19:22Z</cp:lastPrinted>
  <dcterms:created xsi:type="dcterms:W3CDTF">2020-07-10T07:07:33Z</dcterms:created>
  <dcterms:modified xsi:type="dcterms:W3CDTF">2023-10-03T13:19:31Z</dcterms:modified>
</cp:coreProperties>
</file>