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075" windowHeight="9900"/>
  </bookViews>
  <sheets>
    <sheet name="расчет субвенции" sheetId="2" r:id="rId1"/>
  </sheets>
  <definedNames>
    <definedName name="_xlnm.Print_Titles" localSheetId="0">'расчет субвенции'!$A:$A</definedName>
  </definedNames>
  <calcPr calcId="125725"/>
</workbook>
</file>

<file path=xl/calcChain.xml><?xml version="1.0" encoding="utf-8"?>
<calcChain xmlns="http://schemas.openxmlformats.org/spreadsheetml/2006/main">
  <c r="S8" i="2"/>
  <c r="V13"/>
  <c r="W13" s="1"/>
  <c r="V14"/>
  <c r="W14" s="1"/>
  <c r="V17"/>
  <c r="W17" s="1"/>
  <c r="V18"/>
  <c r="W18" s="1"/>
  <c r="V21"/>
  <c r="W21" s="1"/>
  <c r="V22"/>
  <c r="W22" s="1"/>
  <c r="V25"/>
  <c r="W25" s="1"/>
  <c r="V26"/>
  <c r="W26" s="1"/>
  <c r="V29"/>
  <c r="W29" s="1"/>
  <c r="V30"/>
  <c r="W30" s="1"/>
  <c r="V33"/>
  <c r="W33" s="1"/>
  <c r="V34"/>
  <c r="W34" s="1"/>
  <c r="V37"/>
  <c r="W37" s="1"/>
  <c r="V38"/>
  <c r="W38" s="1"/>
  <c r="V41"/>
  <c r="W41" s="1"/>
  <c r="V42"/>
  <c r="W42" s="1"/>
  <c r="V45"/>
  <c r="W45" s="1"/>
  <c r="V12"/>
  <c r="U13"/>
  <c r="U14"/>
  <c r="U15"/>
  <c r="V15" s="1"/>
  <c r="W15" s="1"/>
  <c r="U16"/>
  <c r="V16" s="1"/>
  <c r="W16" s="1"/>
  <c r="U17"/>
  <c r="U18"/>
  <c r="U19"/>
  <c r="V19" s="1"/>
  <c r="W19" s="1"/>
  <c r="U20"/>
  <c r="V20" s="1"/>
  <c r="W20" s="1"/>
  <c r="U21"/>
  <c r="U22"/>
  <c r="U23"/>
  <c r="V23" s="1"/>
  <c r="W23" s="1"/>
  <c r="U24"/>
  <c r="V24" s="1"/>
  <c r="W24" s="1"/>
  <c r="U25"/>
  <c r="U26"/>
  <c r="U27"/>
  <c r="V27" s="1"/>
  <c r="W27" s="1"/>
  <c r="U28"/>
  <c r="V28" s="1"/>
  <c r="W28" s="1"/>
  <c r="U29"/>
  <c r="U30"/>
  <c r="U31"/>
  <c r="V31" s="1"/>
  <c r="W31" s="1"/>
  <c r="U32"/>
  <c r="V32" s="1"/>
  <c r="W32" s="1"/>
  <c r="U33"/>
  <c r="U34"/>
  <c r="U35"/>
  <c r="V35" s="1"/>
  <c r="W35" s="1"/>
  <c r="U36"/>
  <c r="V36" s="1"/>
  <c r="W36" s="1"/>
  <c r="U37"/>
  <c r="U38"/>
  <c r="U39"/>
  <c r="V39" s="1"/>
  <c r="W39" s="1"/>
  <c r="U40"/>
  <c r="V40" s="1"/>
  <c r="W40" s="1"/>
  <c r="U41"/>
  <c r="U42"/>
  <c r="U43"/>
  <c r="V43" s="1"/>
  <c r="W43" s="1"/>
  <c r="U44"/>
  <c r="V44" s="1"/>
  <c r="W44" s="1"/>
  <c r="U45"/>
  <c r="U12"/>
  <c r="Q14"/>
  <c r="Q17"/>
  <c r="Q19"/>
  <c r="Q20"/>
  <c r="Q21"/>
  <c r="Q27"/>
  <c r="Q28"/>
  <c r="Q29"/>
  <c r="Q32"/>
  <c r="Q35"/>
  <c r="Q37"/>
  <c r="Q39"/>
  <c r="Q42"/>
  <c r="Q13"/>
  <c r="P8"/>
  <c r="R8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P45" s="1"/>
  <c r="O12"/>
  <c r="M8"/>
  <c r="M45"/>
  <c r="N8"/>
  <c r="L8"/>
  <c r="J44"/>
  <c r="I13"/>
  <c r="I14"/>
  <c r="I15"/>
  <c r="I16"/>
  <c r="I17"/>
  <c r="I18"/>
  <c r="I19"/>
  <c r="I20"/>
  <c r="I21"/>
  <c r="I22"/>
  <c r="J22" s="1"/>
  <c r="I23"/>
  <c r="I24"/>
  <c r="I25"/>
  <c r="I26"/>
  <c r="I27"/>
  <c r="I28"/>
  <c r="I29"/>
  <c r="I30"/>
  <c r="J30" s="1"/>
  <c r="I31"/>
  <c r="I32"/>
  <c r="I33"/>
  <c r="I34"/>
  <c r="I35"/>
  <c r="I36"/>
  <c r="I37"/>
  <c r="I38"/>
  <c r="I39"/>
  <c r="I40"/>
  <c r="I41"/>
  <c r="J41" s="1"/>
  <c r="I42"/>
  <c r="I43"/>
  <c r="I44"/>
  <c r="I45"/>
  <c r="J45" s="1"/>
  <c r="I12"/>
  <c r="J12" s="1"/>
  <c r="G44"/>
  <c r="G12"/>
  <c r="F14"/>
  <c r="F15"/>
  <c r="F16"/>
  <c r="F17"/>
  <c r="F8" s="1"/>
  <c r="F18"/>
  <c r="F19"/>
  <c r="F20"/>
  <c r="F21"/>
  <c r="F22"/>
  <c r="G22" s="1"/>
  <c r="F23"/>
  <c r="F24"/>
  <c r="F25"/>
  <c r="G25" s="1"/>
  <c r="F26"/>
  <c r="F27"/>
  <c r="F28"/>
  <c r="F29"/>
  <c r="F30"/>
  <c r="G30" s="1"/>
  <c r="Q30" s="1"/>
  <c r="F31"/>
  <c r="G31" s="1"/>
  <c r="F32"/>
  <c r="F33"/>
  <c r="F34"/>
  <c r="F35"/>
  <c r="F36"/>
  <c r="F37"/>
  <c r="F38"/>
  <c r="F39"/>
  <c r="F40"/>
  <c r="G40" s="1"/>
  <c r="F41"/>
  <c r="G41" s="1"/>
  <c r="Q41" s="1"/>
  <c r="F42"/>
  <c r="F43"/>
  <c r="F44"/>
  <c r="F45"/>
  <c r="G45" s="1"/>
  <c r="Q45" s="1"/>
  <c r="F13"/>
  <c r="F12"/>
  <c r="B8"/>
  <c r="D15"/>
  <c r="Q15" s="1"/>
  <c r="D16"/>
  <c r="Q16" s="1"/>
  <c r="D17"/>
  <c r="D18"/>
  <c r="Q18" s="1"/>
  <c r="D22"/>
  <c r="Q22" s="1"/>
  <c r="D23"/>
  <c r="Q23" s="1"/>
  <c r="D24"/>
  <c r="Q24" s="1"/>
  <c r="D25"/>
  <c r="D26"/>
  <c r="Q26" s="1"/>
  <c r="D30"/>
  <c r="D31"/>
  <c r="Q31" s="1"/>
  <c r="D33"/>
  <c r="Q33" s="1"/>
  <c r="D34"/>
  <c r="Q34" s="1"/>
  <c r="D36"/>
  <c r="Q36" s="1"/>
  <c r="D37"/>
  <c r="D38"/>
  <c r="Q38" s="1"/>
  <c r="D40"/>
  <c r="Q40" s="1"/>
  <c r="D41"/>
  <c r="D42"/>
  <c r="D43"/>
  <c r="Q43" s="1"/>
  <c r="D44"/>
  <c r="Q44" s="1"/>
  <c r="D45"/>
  <c r="D13"/>
  <c r="D12"/>
  <c r="D8" s="1"/>
  <c r="G8" l="1"/>
  <c r="J8"/>
  <c r="Q25"/>
  <c r="O8"/>
  <c r="I8"/>
  <c r="V8"/>
  <c r="Q12"/>
  <c r="Q8" s="1"/>
  <c r="U8"/>
  <c r="W12"/>
  <c r="W8" s="1"/>
</calcChain>
</file>

<file path=xl/sharedStrings.xml><?xml version="1.0" encoding="utf-8"?>
<sst xmlns="http://schemas.openxmlformats.org/spreadsheetml/2006/main" count="141" uniqueCount="106">
  <si>
    <t>52_018</t>
  </si>
  <si>
    <t>Глушковский муниципальный район</t>
  </si>
  <si>
    <t>Нераспределенный резерв</t>
  </si>
  <si>
    <t>Хомутовский муниципальный район</t>
  </si>
  <si>
    <t>Щигровский муниципальный район</t>
  </si>
  <si>
    <t>Нераспределенный резерв не более 5%</t>
  </si>
  <si>
    <t>52_034</t>
  </si>
  <si>
    <t>52_020</t>
  </si>
  <si>
    <t>Черемисиновский муниципальный район</t>
  </si>
  <si>
    <t>52_017</t>
  </si>
  <si>
    <t>=[52_024]+[52_025]</t>
  </si>
  <si>
    <t>10=8*9</t>
  </si>
  <si>
    <t>52_016</t>
  </si>
  <si>
    <t>г.Льгов</t>
  </si>
  <si>
    <t>Кореневский муниципальный район</t>
  </si>
  <si>
    <t>Поныровский муниципальный район</t>
  </si>
  <si>
    <t>Объем субвенции на организацию мероприятий при осуществлении деятельности по обращению с животными без владельцев</t>
  </si>
  <si>
    <t>Большесолдатский муниципальный район</t>
  </si>
  <si>
    <t>12=8</t>
  </si>
  <si>
    <t>13=11*12</t>
  </si>
  <si>
    <t>25=23*24</t>
  </si>
  <si>
    <t>Касторенский муниципальный район</t>
  </si>
  <si>
    <t>Обоянский муниципальный район</t>
  </si>
  <si>
    <t>52_015</t>
  </si>
  <si>
    <t>Конышевский муниципальный район</t>
  </si>
  <si>
    <t>Беловский муниципальный район</t>
  </si>
  <si>
    <t>Количество животных, подлежащих стерилизации</t>
  </si>
  <si>
    <t>52_031</t>
  </si>
  <si>
    <t>=round([52_016]*[52_017];0)</t>
  </si>
  <si>
    <t>Норматив предоставления субвенции на отлов 1 животного, руб.</t>
  </si>
  <si>
    <t>=round([52_019]*[52_020];0)</t>
  </si>
  <si>
    <t>г.Курчатов</t>
  </si>
  <si>
    <t>=round([52_010]*[52_011];0)</t>
  </si>
  <si>
    <t>Суджанский муниципальный район</t>
  </si>
  <si>
    <t>Фатежский муниципальный район</t>
  </si>
  <si>
    <t>52_014</t>
  </si>
  <si>
    <t>Норматив предоставления субвенции на утилизацию 1 трупа животного, руб.</t>
  </si>
  <si>
    <t>г.Щигры</t>
  </si>
  <si>
    <t>Пристенский муниципальный район</t>
  </si>
  <si>
    <t>Сумма расходов на стерилизацию животных</t>
  </si>
  <si>
    <t>Норматив предоставления субвенции на эвтаназию 1 животного, руб.</t>
  </si>
  <si>
    <t/>
  </si>
  <si>
    <t>Курчатовский муниципальный район</t>
  </si>
  <si>
    <t>Уровни бюджета : Наименование</t>
  </si>
  <si>
    <t>52_013</t>
  </si>
  <si>
    <t>Сумма расходов на отлов животных</t>
  </si>
  <si>
    <t>Количество животных, подлежащих содержанию</t>
  </si>
  <si>
    <t>Количество животных без владельцев, подлежащих отлову</t>
  </si>
  <si>
    <t>Солнцевский муниципальный район</t>
  </si>
  <si>
    <t>=round([52_007]*[52_008];0)</t>
  </si>
  <si>
    <t>Распределяемый объем субвенции</t>
  </si>
  <si>
    <t>=[52_007]</t>
  </si>
  <si>
    <t>Курский муниципальный район</t>
  </si>
  <si>
    <t>Сумма расходов на содержание животных</t>
  </si>
  <si>
    <t>52_012</t>
  </si>
  <si>
    <t>Дмитриевский муниципальный район</t>
  </si>
  <si>
    <t>52_026</t>
  </si>
  <si>
    <t>52_009</t>
  </si>
  <si>
    <t>23=10+13+16+19+22</t>
  </si>
  <si>
    <t>Октябрьский муниципальный район</t>
  </si>
  <si>
    <t>16=14*15</t>
  </si>
  <si>
    <t>Льговский муниципальный район</t>
  </si>
  <si>
    <t>Коэффициент влияющий на размер субвенции</t>
  </si>
  <si>
    <t>52_025</t>
  </si>
  <si>
    <t>52_011</t>
  </si>
  <si>
    <t>Сумма расходов на эвтаназию животных</t>
  </si>
  <si>
    <t>52_008</t>
  </si>
  <si>
    <t>27=25+26</t>
  </si>
  <si>
    <t>Норматив предоставления субвенции на содержание 1 животного, руб.</t>
  </si>
  <si>
    <t>=round([52_022]*[52_023];0)</t>
  </si>
  <si>
    <t>=[52_017]</t>
  </si>
  <si>
    <t>Железногорский муниципальный район</t>
  </si>
  <si>
    <t>Золотухинский муниципальный район</t>
  </si>
  <si>
    <t>=[52_009]+[52_012]+[52_015]+[52_018]+[52_021]</t>
  </si>
  <si>
    <t>Рыльский муниципальный район</t>
  </si>
  <si>
    <t>Количество животных, подлежащих эвтаназии</t>
  </si>
  <si>
    <t>Горшеченский муниципальный район</t>
  </si>
  <si>
    <t>52_024</t>
  </si>
  <si>
    <t>52_010</t>
  </si>
  <si>
    <t>Мантуровский муниципальный район</t>
  </si>
  <si>
    <t>Норматив предоставления субвенции на стерилизацию 1 животного, руб.</t>
  </si>
  <si>
    <t>52_007</t>
  </si>
  <si>
    <t>Медвенский муниципальный район</t>
  </si>
  <si>
    <t>52_023</t>
  </si>
  <si>
    <t>15=8</t>
  </si>
  <si>
    <t>=round([52_013]*[52_014];0)</t>
  </si>
  <si>
    <t>Советский муниципальный район</t>
  </si>
  <si>
    <t>Наименование муниципального образования</t>
  </si>
  <si>
    <t>22=20*21</t>
  </si>
  <si>
    <t>г.Железногорск</t>
  </si>
  <si>
    <t>52_022</t>
  </si>
  <si>
    <t>Сумма расходов на утилизацию трупов животных</t>
  </si>
  <si>
    <t>г.Курск</t>
  </si>
  <si>
    <t>52_019</t>
  </si>
  <si>
    <t>Сумма расходов на мероприятия</t>
  </si>
  <si>
    <t>Количество трупов животных</t>
  </si>
  <si>
    <t>19=17*18</t>
  </si>
  <si>
    <t>52_021</t>
  </si>
  <si>
    <t>Тимский муниципальный район</t>
  </si>
  <si>
    <t>21=18</t>
  </si>
  <si>
    <t>Приложение 1.8</t>
  </si>
  <si>
    <t>Субвенции на организацию мероприятий при осуществлении деятельности по обращению с животными без владельцев</t>
  </si>
  <si>
    <t>Очередной финансовый год (2022)</t>
  </si>
  <si>
    <t>1-ый год планового периода (2023)</t>
  </si>
  <si>
    <t>2-ой год планового периода (2024)</t>
  </si>
  <si>
    <t>Всего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</si>
</sst>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</font>
    <font>
      <b/>
      <i/>
      <sz val="9"/>
      <color theme="1"/>
      <name val="Times New Roman"/>
      <family val="2"/>
    </font>
    <font>
      <b/>
      <i/>
      <sz val="11"/>
      <color rgb="FF000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rgb="FF400000"/>
      <name val="Times New Roman"/>
      <family val="1"/>
      <charset val="204"/>
    </font>
    <font>
      <i/>
      <sz val="9"/>
      <color theme="1"/>
      <name val="Times New Roman"/>
      <family val="2"/>
    </font>
    <font>
      <sz val="12"/>
      <color theme="1"/>
      <name val="Calibri"/>
      <family val="2"/>
      <charset val="204"/>
      <scheme val="minor"/>
    </font>
    <font>
      <b/>
      <sz val="15"/>
      <color rgb="FF4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Border="1"/>
    <xf numFmtId="1" fontId="3" fillId="2" borderId="0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vertical="center"/>
    </xf>
    <xf numFmtId="0" fontId="0" fillId="2" borderId="0" xfId="0" applyFill="1"/>
    <xf numFmtId="1" fontId="5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" fontId="4" fillId="2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view="pageBreakPreview" zoomScale="70" zoomScaleNormal="100" zoomScaleSheetLayoutView="70" workbookViewId="0">
      <selection activeCell="U8" sqref="U8"/>
    </sheetView>
  </sheetViews>
  <sheetFormatPr defaultRowHeight="15"/>
  <cols>
    <col min="1" max="1" width="40" style="4" customWidth="1"/>
    <col min="2" max="16" width="15.140625" style="4" customWidth="1"/>
    <col min="17" max="17" width="16.42578125" style="4" customWidth="1"/>
    <col min="18" max="19" width="15.140625" style="4" customWidth="1"/>
    <col min="20" max="20" width="14" style="4" customWidth="1"/>
    <col min="21" max="23" width="15.140625" style="4" customWidth="1"/>
    <col min="24" max="16384" width="9.140625" style="4"/>
  </cols>
  <sheetData>
    <row r="1" spans="1:23" ht="15.75">
      <c r="A1" s="1"/>
      <c r="B1" s="3"/>
      <c r="C1" s="3"/>
      <c r="D1" s="3"/>
      <c r="E1" s="3"/>
      <c r="F1" s="3"/>
      <c r="G1" s="3"/>
      <c r="H1" s="3"/>
      <c r="I1" s="3"/>
      <c r="J1" s="3"/>
      <c r="K1" s="4" t="s">
        <v>100</v>
      </c>
    </row>
    <row r="2" spans="1:23" ht="59.25" customHeight="1">
      <c r="A2" s="1"/>
      <c r="B2" s="17" t="s">
        <v>101</v>
      </c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7.5" hidden="1" customHeight="1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66.75" hidden="1" customHeight="1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9.75" customHeight="1">
      <c r="A5" s="16" t="s">
        <v>87</v>
      </c>
      <c r="B5" s="16" t="s">
        <v>102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5" t="s">
        <v>103</v>
      </c>
      <c r="W5" s="15" t="s">
        <v>104</v>
      </c>
    </row>
    <row r="6" spans="1:23" ht="114" customHeight="1">
      <c r="A6" s="16"/>
      <c r="B6" s="7" t="s">
        <v>47</v>
      </c>
      <c r="C6" s="7" t="s">
        <v>29</v>
      </c>
      <c r="D6" s="7" t="s">
        <v>45</v>
      </c>
      <c r="E6" s="7" t="s">
        <v>68</v>
      </c>
      <c r="F6" s="7" t="s">
        <v>46</v>
      </c>
      <c r="G6" s="7" t="s">
        <v>53</v>
      </c>
      <c r="H6" s="7" t="s">
        <v>80</v>
      </c>
      <c r="I6" s="7" t="s">
        <v>26</v>
      </c>
      <c r="J6" s="7" t="s">
        <v>39</v>
      </c>
      <c r="K6" s="7" t="s">
        <v>40</v>
      </c>
      <c r="L6" s="7" t="s">
        <v>75</v>
      </c>
      <c r="M6" s="7" t="s">
        <v>65</v>
      </c>
      <c r="N6" s="7" t="s">
        <v>36</v>
      </c>
      <c r="O6" s="7" t="s">
        <v>95</v>
      </c>
      <c r="P6" s="7" t="s">
        <v>91</v>
      </c>
      <c r="Q6" s="7" t="s">
        <v>94</v>
      </c>
      <c r="R6" s="7" t="s">
        <v>62</v>
      </c>
      <c r="S6" s="7" t="s">
        <v>50</v>
      </c>
      <c r="T6" s="7" t="s">
        <v>5</v>
      </c>
      <c r="U6" s="7" t="s">
        <v>16</v>
      </c>
      <c r="V6" s="7" t="s">
        <v>16</v>
      </c>
      <c r="W6" s="7" t="s">
        <v>16</v>
      </c>
    </row>
    <row r="7" spans="1:23" ht="14.1" customHeight="1">
      <c r="A7" s="8">
        <v>1</v>
      </c>
      <c r="B7" s="8">
        <v>8</v>
      </c>
      <c r="C7" s="8">
        <v>9</v>
      </c>
      <c r="D7" s="8" t="s">
        <v>11</v>
      </c>
      <c r="E7" s="8">
        <v>11</v>
      </c>
      <c r="F7" s="8" t="s">
        <v>18</v>
      </c>
      <c r="G7" s="8" t="s">
        <v>19</v>
      </c>
      <c r="H7" s="8">
        <v>14</v>
      </c>
      <c r="I7" s="8" t="s">
        <v>84</v>
      </c>
      <c r="J7" s="8" t="s">
        <v>60</v>
      </c>
      <c r="K7" s="8">
        <v>17</v>
      </c>
      <c r="L7" s="8">
        <v>18</v>
      </c>
      <c r="M7" s="8" t="s">
        <v>96</v>
      </c>
      <c r="N7" s="8">
        <v>20</v>
      </c>
      <c r="O7" s="8" t="s">
        <v>99</v>
      </c>
      <c r="P7" s="8" t="s">
        <v>88</v>
      </c>
      <c r="Q7" s="8" t="s">
        <v>58</v>
      </c>
      <c r="R7" s="8">
        <v>24</v>
      </c>
      <c r="S7" s="8" t="s">
        <v>20</v>
      </c>
      <c r="T7" s="8">
        <v>26</v>
      </c>
      <c r="U7" s="8" t="s">
        <v>67</v>
      </c>
      <c r="V7" s="8">
        <v>32</v>
      </c>
      <c r="W7" s="8">
        <v>35</v>
      </c>
    </row>
    <row r="8" spans="1:23" ht="14.1" customHeight="1">
      <c r="A8" s="9" t="s">
        <v>105</v>
      </c>
      <c r="B8" s="10">
        <f t="shared" ref="B8:O8" si="0">B12+B13+B14+B15+B16+B17+B18+B19+B20+B21+B22+B23+B24+B25+B26+B27+B28+B29+B30+B31+B32+B33+B34+B35+B36+B37+B38+B39+B40+B41+B42+B43+B44</f>
        <v>6906</v>
      </c>
      <c r="C8" s="10"/>
      <c r="D8" s="10">
        <f t="shared" si="0"/>
        <v>26191010</v>
      </c>
      <c r="E8" s="10"/>
      <c r="F8" s="10">
        <f t="shared" si="0"/>
        <v>6906</v>
      </c>
      <c r="G8" s="10">
        <f t="shared" si="0"/>
        <v>40866669</v>
      </c>
      <c r="H8" s="10"/>
      <c r="I8" s="10">
        <f t="shared" si="0"/>
        <v>6906</v>
      </c>
      <c r="J8" s="10">
        <f t="shared" si="0"/>
        <v>19945705</v>
      </c>
      <c r="K8" s="10"/>
      <c r="L8" s="10">
        <f t="shared" si="0"/>
        <v>138</v>
      </c>
      <c r="M8" s="10">
        <f t="shared" si="0"/>
        <v>35034</v>
      </c>
      <c r="N8" s="10">
        <f t="shared" si="0"/>
        <v>6446.8799999999974</v>
      </c>
      <c r="O8" s="10">
        <f t="shared" si="0"/>
        <v>138</v>
      </c>
      <c r="P8" s="10">
        <f t="shared" ref="P8:S8" si="1">P12+P13+P14+P15+P16+P17+P18+P19+P20+P21+P22+P23+P24+P25+P26+P27+P28+P29+P30+P31+P32+P33+P34+P35+P36+P37+P38+P39+P40+P41+P42+P43+P44</f>
        <v>26957</v>
      </c>
      <c r="Q8" s="10">
        <f t="shared" si="1"/>
        <v>87065375</v>
      </c>
      <c r="R8" s="10">
        <f t="shared" si="1"/>
        <v>14.189999999999994</v>
      </c>
      <c r="S8" s="10">
        <f>S12+S13+S14+S15+S16+S17+S18+S19+S20+S21+S22+S23+S24+S25+S26+S27+S28+S29+S30+S31+S32+S33+S34+S35+S36+S37+S38+S39+S40+S41+S42+S43+S44</f>
        <v>37438110</v>
      </c>
      <c r="T8" s="10">
        <v>1268578</v>
      </c>
      <c r="U8" s="10">
        <f>U12+U13+U14+U15+U16+U17+U18+U19+U20+U21+U22+U23+U24+U25+U26+U27+U28+U29+U30+U31+U32+U33+U34+U35+U36+U37+U38+U39+U40+U41+U42+U43+U44+U45</f>
        <v>38706688</v>
      </c>
      <c r="V8" s="10">
        <f t="shared" ref="V8:W8" si="2">V12+V13+V14+V15+V16+V17+V18+V19+V20+V21+V22+V23+V24+V25+V26+V27+V28+V29+V30+V31+V32+V33+V34+V35+V36+V37+V38+V39+V40+V41+V42+V43+V44+V45</f>
        <v>38706688</v>
      </c>
      <c r="W8" s="10">
        <f t="shared" si="2"/>
        <v>38706688</v>
      </c>
    </row>
    <row r="9" spans="1:23" ht="12.75" hidden="1" customHeight="1">
      <c r="A9" s="11"/>
      <c r="B9" s="12" t="s">
        <v>81</v>
      </c>
      <c r="C9" s="12" t="s">
        <v>66</v>
      </c>
      <c r="D9" s="12" t="s">
        <v>57</v>
      </c>
      <c r="E9" s="12" t="s">
        <v>78</v>
      </c>
      <c r="F9" s="12" t="s">
        <v>64</v>
      </c>
      <c r="G9" s="12" t="s">
        <v>54</v>
      </c>
      <c r="H9" s="12" t="s">
        <v>44</v>
      </c>
      <c r="I9" s="12" t="s">
        <v>35</v>
      </c>
      <c r="J9" s="12" t="s">
        <v>23</v>
      </c>
      <c r="K9" s="12" t="s">
        <v>12</v>
      </c>
      <c r="L9" s="12" t="s">
        <v>9</v>
      </c>
      <c r="M9" s="12" t="s">
        <v>0</v>
      </c>
      <c r="N9" s="12" t="s">
        <v>93</v>
      </c>
      <c r="O9" s="12" t="s">
        <v>7</v>
      </c>
      <c r="P9" s="12" t="s">
        <v>97</v>
      </c>
      <c r="Q9" s="12" t="s">
        <v>90</v>
      </c>
      <c r="R9" s="12" t="s">
        <v>83</v>
      </c>
      <c r="S9" s="12" t="s">
        <v>77</v>
      </c>
      <c r="T9" s="12" t="s">
        <v>63</v>
      </c>
      <c r="U9" s="12" t="s">
        <v>56</v>
      </c>
      <c r="V9" s="12" t="s">
        <v>27</v>
      </c>
      <c r="W9" s="12" t="s">
        <v>6</v>
      </c>
    </row>
    <row r="10" spans="1:23" ht="12.75" hidden="1" customHeight="1">
      <c r="A10" s="12"/>
      <c r="B10" s="12" t="s">
        <v>47</v>
      </c>
      <c r="C10" s="12" t="s">
        <v>29</v>
      </c>
      <c r="D10" s="12" t="s">
        <v>45</v>
      </c>
      <c r="E10" s="12" t="s">
        <v>68</v>
      </c>
      <c r="F10" s="12" t="s">
        <v>46</v>
      </c>
      <c r="G10" s="12" t="s">
        <v>53</v>
      </c>
      <c r="H10" s="12" t="s">
        <v>80</v>
      </c>
      <c r="I10" s="12" t="s">
        <v>26</v>
      </c>
      <c r="J10" s="12" t="s">
        <v>39</v>
      </c>
      <c r="K10" s="12" t="s">
        <v>40</v>
      </c>
      <c r="L10" s="12" t="s">
        <v>75</v>
      </c>
      <c r="M10" s="12" t="s">
        <v>65</v>
      </c>
      <c r="N10" s="12" t="s">
        <v>36</v>
      </c>
      <c r="O10" s="12" t="s">
        <v>95</v>
      </c>
      <c r="P10" s="12" t="s">
        <v>91</v>
      </c>
      <c r="Q10" s="12" t="s">
        <v>94</v>
      </c>
      <c r="R10" s="12" t="s">
        <v>62</v>
      </c>
      <c r="S10" s="12" t="s">
        <v>50</v>
      </c>
      <c r="T10" s="12" t="s">
        <v>5</v>
      </c>
      <c r="U10" s="12" t="s">
        <v>16</v>
      </c>
      <c r="V10" s="12" t="s">
        <v>16</v>
      </c>
      <c r="W10" s="12" t="s">
        <v>16</v>
      </c>
    </row>
    <row r="11" spans="1:23" ht="12.75" hidden="1" customHeight="1">
      <c r="A11" s="13" t="s">
        <v>43</v>
      </c>
      <c r="B11" s="12" t="s">
        <v>41</v>
      </c>
      <c r="C11" s="12" t="s">
        <v>41</v>
      </c>
      <c r="D11" s="12" t="s">
        <v>49</v>
      </c>
      <c r="E11" s="12" t="s">
        <v>41</v>
      </c>
      <c r="F11" s="12" t="s">
        <v>51</v>
      </c>
      <c r="G11" s="12" t="s">
        <v>32</v>
      </c>
      <c r="H11" s="12" t="s">
        <v>41</v>
      </c>
      <c r="I11" s="12" t="s">
        <v>51</v>
      </c>
      <c r="J11" s="12" t="s">
        <v>85</v>
      </c>
      <c r="K11" s="12" t="s">
        <v>41</v>
      </c>
      <c r="L11" s="12" t="s">
        <v>41</v>
      </c>
      <c r="M11" s="12" t="s">
        <v>28</v>
      </c>
      <c r="N11" s="12" t="s">
        <v>41</v>
      </c>
      <c r="O11" s="12" t="s">
        <v>70</v>
      </c>
      <c r="P11" s="12" t="s">
        <v>30</v>
      </c>
      <c r="Q11" s="12" t="s">
        <v>73</v>
      </c>
      <c r="R11" s="12" t="s">
        <v>41</v>
      </c>
      <c r="S11" s="12" t="s">
        <v>69</v>
      </c>
      <c r="T11" s="12" t="s">
        <v>41</v>
      </c>
      <c r="U11" s="12" t="s">
        <v>10</v>
      </c>
      <c r="V11" s="12" t="s">
        <v>41</v>
      </c>
      <c r="W11" s="12" t="s">
        <v>41</v>
      </c>
    </row>
    <row r="12" spans="1:23" ht="15" customHeight="1">
      <c r="A12" s="13" t="s">
        <v>25</v>
      </c>
      <c r="B12" s="14">
        <v>300</v>
      </c>
      <c r="C12" s="14">
        <v>3792.5</v>
      </c>
      <c r="D12" s="14">
        <f>C12*B12</f>
        <v>1137750</v>
      </c>
      <c r="E12" s="14">
        <v>5917.56</v>
      </c>
      <c r="F12" s="14">
        <f>B12</f>
        <v>300</v>
      </c>
      <c r="G12" s="14">
        <f>E12*F12</f>
        <v>1775268.0000000002</v>
      </c>
      <c r="H12" s="14">
        <v>2888.17</v>
      </c>
      <c r="I12" s="14">
        <f>B12</f>
        <v>300</v>
      </c>
      <c r="J12" s="14">
        <f>H12*I12</f>
        <v>866451</v>
      </c>
      <c r="K12" s="14">
        <v>253.86</v>
      </c>
      <c r="L12" s="14">
        <v>6</v>
      </c>
      <c r="M12" s="14">
        <v>1523</v>
      </c>
      <c r="N12" s="14">
        <v>195.36</v>
      </c>
      <c r="O12" s="14">
        <f>L12</f>
        <v>6</v>
      </c>
      <c r="P12" s="14">
        <v>1172</v>
      </c>
      <c r="Q12" s="14">
        <f>D12+G12+J12+M12+P12</f>
        <v>3782164</v>
      </c>
      <c r="R12" s="14">
        <v>0.43</v>
      </c>
      <c r="S12" s="14">
        <v>1626331</v>
      </c>
      <c r="T12" s="14"/>
      <c r="U12" s="14">
        <f>S12+T12</f>
        <v>1626331</v>
      </c>
      <c r="V12" s="14">
        <f>U12</f>
        <v>1626331</v>
      </c>
      <c r="W12" s="14">
        <f>V12</f>
        <v>1626331</v>
      </c>
    </row>
    <row r="13" spans="1:23" ht="15" customHeight="1">
      <c r="A13" s="13" t="s">
        <v>17</v>
      </c>
      <c r="B13" s="14">
        <v>56</v>
      </c>
      <c r="C13" s="14">
        <v>3792.5</v>
      </c>
      <c r="D13" s="14">
        <f>C13*B13</f>
        <v>212380</v>
      </c>
      <c r="E13" s="14">
        <v>5917.56</v>
      </c>
      <c r="F13" s="14">
        <f>B13</f>
        <v>56</v>
      </c>
      <c r="G13" s="14">
        <v>331383</v>
      </c>
      <c r="H13" s="14">
        <v>2888.17</v>
      </c>
      <c r="I13" s="14">
        <f t="shared" ref="I13:I45" si="3">B13</f>
        <v>56</v>
      </c>
      <c r="J13" s="14">
        <v>161738</v>
      </c>
      <c r="K13" s="14">
        <v>253.86</v>
      </c>
      <c r="L13" s="14">
        <v>1</v>
      </c>
      <c r="M13" s="14">
        <v>254</v>
      </c>
      <c r="N13" s="14">
        <v>195.36</v>
      </c>
      <c r="O13" s="14">
        <f t="shared" ref="O13:O45" si="4">L13</f>
        <v>1</v>
      </c>
      <c r="P13" s="14">
        <v>195</v>
      </c>
      <c r="Q13" s="14">
        <f>D13+G13+J13+M13+P13</f>
        <v>705950</v>
      </c>
      <c r="R13" s="14">
        <v>0.43</v>
      </c>
      <c r="S13" s="14">
        <v>303559</v>
      </c>
      <c r="T13" s="14"/>
      <c r="U13" s="14">
        <f t="shared" ref="U13:U45" si="5">S13+T13</f>
        <v>303559</v>
      </c>
      <c r="V13" s="14">
        <f t="shared" ref="V13:W45" si="6">U13</f>
        <v>303559</v>
      </c>
      <c r="W13" s="14">
        <f t="shared" si="6"/>
        <v>303559</v>
      </c>
    </row>
    <row r="14" spans="1:23" ht="15" customHeight="1">
      <c r="A14" s="13" t="s">
        <v>1</v>
      </c>
      <c r="B14" s="14">
        <v>157</v>
      </c>
      <c r="C14" s="14">
        <v>3792.5</v>
      </c>
      <c r="D14" s="14">
        <v>595423</v>
      </c>
      <c r="E14" s="14">
        <v>5917.56</v>
      </c>
      <c r="F14" s="14">
        <f t="shared" ref="F14:F45" si="7">B14</f>
        <v>157</v>
      </c>
      <c r="G14" s="14">
        <v>929057</v>
      </c>
      <c r="H14" s="14">
        <v>2888.17</v>
      </c>
      <c r="I14" s="14">
        <f t="shared" si="3"/>
        <v>157</v>
      </c>
      <c r="J14" s="14">
        <v>453443</v>
      </c>
      <c r="K14" s="14">
        <v>253.86</v>
      </c>
      <c r="L14" s="14">
        <v>3</v>
      </c>
      <c r="M14" s="14">
        <v>762</v>
      </c>
      <c r="N14" s="14">
        <v>195.36</v>
      </c>
      <c r="O14" s="14">
        <f t="shared" si="4"/>
        <v>3</v>
      </c>
      <c r="P14" s="14">
        <v>586</v>
      </c>
      <c r="Q14" s="14">
        <f t="shared" ref="Q14:Q45" si="8">D14+G14+J14+M14+P14</f>
        <v>1979271</v>
      </c>
      <c r="R14" s="14">
        <v>0.43</v>
      </c>
      <c r="S14" s="14">
        <v>851087</v>
      </c>
      <c r="T14" s="14"/>
      <c r="U14" s="14">
        <f t="shared" si="5"/>
        <v>851087</v>
      </c>
      <c r="V14" s="14">
        <f t="shared" si="6"/>
        <v>851087</v>
      </c>
      <c r="W14" s="14">
        <f t="shared" si="6"/>
        <v>851087</v>
      </c>
    </row>
    <row r="15" spans="1:23" ht="15" customHeight="1">
      <c r="A15" s="13" t="s">
        <v>76</v>
      </c>
      <c r="B15" s="14">
        <v>174</v>
      </c>
      <c r="C15" s="14">
        <v>3792.5</v>
      </c>
      <c r="D15" s="14">
        <f t="shared" ref="D15:D45" si="9">C15*B15</f>
        <v>659895</v>
      </c>
      <c r="E15" s="14">
        <v>5917.56</v>
      </c>
      <c r="F15" s="14">
        <f t="shared" si="7"/>
        <v>174</v>
      </c>
      <c r="G15" s="14">
        <v>1029655</v>
      </c>
      <c r="H15" s="14">
        <v>2888.17</v>
      </c>
      <c r="I15" s="14">
        <f t="shared" si="3"/>
        <v>174</v>
      </c>
      <c r="J15" s="14">
        <v>502542</v>
      </c>
      <c r="K15" s="14">
        <v>253.86</v>
      </c>
      <c r="L15" s="14">
        <v>3</v>
      </c>
      <c r="M15" s="14">
        <v>762</v>
      </c>
      <c r="N15" s="14">
        <v>195.36</v>
      </c>
      <c r="O15" s="14">
        <f t="shared" si="4"/>
        <v>3</v>
      </c>
      <c r="P15" s="14">
        <v>586</v>
      </c>
      <c r="Q15" s="14">
        <f t="shared" si="8"/>
        <v>2193440</v>
      </c>
      <c r="R15" s="14">
        <v>0.43</v>
      </c>
      <c r="S15" s="14">
        <v>943179</v>
      </c>
      <c r="T15" s="14"/>
      <c r="U15" s="14">
        <f t="shared" si="5"/>
        <v>943179</v>
      </c>
      <c r="V15" s="14">
        <f t="shared" si="6"/>
        <v>943179</v>
      </c>
      <c r="W15" s="14">
        <f t="shared" si="6"/>
        <v>943179</v>
      </c>
    </row>
    <row r="16" spans="1:23" ht="15" customHeight="1">
      <c r="A16" s="13" t="s">
        <v>55</v>
      </c>
      <c r="B16" s="14">
        <v>228</v>
      </c>
      <c r="C16" s="14">
        <v>3792.5</v>
      </c>
      <c r="D16" s="14">
        <f t="shared" si="9"/>
        <v>864690</v>
      </c>
      <c r="E16" s="14">
        <v>5917.56</v>
      </c>
      <c r="F16" s="14">
        <f t="shared" si="7"/>
        <v>228</v>
      </c>
      <c r="G16" s="14">
        <v>1349204</v>
      </c>
      <c r="H16" s="14">
        <v>2888.17</v>
      </c>
      <c r="I16" s="14">
        <f t="shared" si="3"/>
        <v>228</v>
      </c>
      <c r="J16" s="14">
        <v>658503</v>
      </c>
      <c r="K16" s="14">
        <v>253.86</v>
      </c>
      <c r="L16" s="14">
        <v>5</v>
      </c>
      <c r="M16" s="14">
        <v>1269</v>
      </c>
      <c r="N16" s="14">
        <v>195.36</v>
      </c>
      <c r="O16" s="14">
        <f t="shared" si="4"/>
        <v>5</v>
      </c>
      <c r="P16" s="14">
        <v>977</v>
      </c>
      <c r="Q16" s="14">
        <f t="shared" si="8"/>
        <v>2874643</v>
      </c>
      <c r="R16" s="14">
        <v>0.43</v>
      </c>
      <c r="S16" s="14">
        <v>1236096</v>
      </c>
      <c r="T16" s="14"/>
      <c r="U16" s="14">
        <f t="shared" si="5"/>
        <v>1236096</v>
      </c>
      <c r="V16" s="14">
        <f t="shared" si="6"/>
        <v>1236096</v>
      </c>
      <c r="W16" s="14">
        <f t="shared" si="6"/>
        <v>1236096</v>
      </c>
    </row>
    <row r="17" spans="1:23" ht="15" customHeight="1">
      <c r="A17" s="13" t="s">
        <v>71</v>
      </c>
      <c r="B17" s="14">
        <v>238</v>
      </c>
      <c r="C17" s="14">
        <v>3792.5</v>
      </c>
      <c r="D17" s="14">
        <f t="shared" si="9"/>
        <v>902615</v>
      </c>
      <c r="E17" s="14">
        <v>5917.56</v>
      </c>
      <c r="F17" s="14">
        <f t="shared" si="7"/>
        <v>238</v>
      </c>
      <c r="G17" s="14">
        <v>1408379</v>
      </c>
      <c r="H17" s="14">
        <v>2888.17</v>
      </c>
      <c r="I17" s="14">
        <f t="shared" si="3"/>
        <v>238</v>
      </c>
      <c r="J17" s="14">
        <v>687384</v>
      </c>
      <c r="K17" s="14">
        <v>253.86</v>
      </c>
      <c r="L17" s="14">
        <v>5</v>
      </c>
      <c r="M17" s="14">
        <v>1269</v>
      </c>
      <c r="N17" s="14">
        <v>195.36</v>
      </c>
      <c r="O17" s="14">
        <f t="shared" si="4"/>
        <v>5</v>
      </c>
      <c r="P17" s="14">
        <v>977</v>
      </c>
      <c r="Q17" s="14">
        <f t="shared" si="8"/>
        <v>3000624</v>
      </c>
      <c r="R17" s="14">
        <v>0.43</v>
      </c>
      <c r="S17" s="14">
        <v>1290268</v>
      </c>
      <c r="T17" s="14"/>
      <c r="U17" s="14">
        <f t="shared" si="5"/>
        <v>1290268</v>
      </c>
      <c r="V17" s="14">
        <f t="shared" si="6"/>
        <v>1290268</v>
      </c>
      <c r="W17" s="14">
        <f t="shared" si="6"/>
        <v>1290268</v>
      </c>
    </row>
    <row r="18" spans="1:23" ht="15" customHeight="1">
      <c r="A18" s="13" t="s">
        <v>72</v>
      </c>
      <c r="B18" s="14">
        <v>190</v>
      </c>
      <c r="C18" s="14">
        <v>3792.5</v>
      </c>
      <c r="D18" s="14">
        <f t="shared" si="9"/>
        <v>720575</v>
      </c>
      <c r="E18" s="14">
        <v>5917.56</v>
      </c>
      <c r="F18" s="14">
        <f t="shared" si="7"/>
        <v>190</v>
      </c>
      <c r="G18" s="14">
        <v>1124336</v>
      </c>
      <c r="H18" s="14">
        <v>2888.17</v>
      </c>
      <c r="I18" s="14">
        <f t="shared" si="3"/>
        <v>190</v>
      </c>
      <c r="J18" s="14">
        <v>548752</v>
      </c>
      <c r="K18" s="14">
        <v>253.86</v>
      </c>
      <c r="L18" s="14">
        <v>4</v>
      </c>
      <c r="M18" s="14">
        <v>1015</v>
      </c>
      <c r="N18" s="14">
        <v>195.36</v>
      </c>
      <c r="O18" s="14">
        <f t="shared" si="4"/>
        <v>4</v>
      </c>
      <c r="P18" s="14">
        <v>781</v>
      </c>
      <c r="Q18" s="14">
        <f t="shared" si="8"/>
        <v>2395459</v>
      </c>
      <c r="R18" s="14">
        <v>0.43</v>
      </c>
      <c r="S18" s="14">
        <v>1030047</v>
      </c>
      <c r="T18" s="14"/>
      <c r="U18" s="14">
        <f t="shared" si="5"/>
        <v>1030047</v>
      </c>
      <c r="V18" s="14">
        <f t="shared" si="6"/>
        <v>1030047</v>
      </c>
      <c r="W18" s="14">
        <f t="shared" si="6"/>
        <v>1030047</v>
      </c>
    </row>
    <row r="19" spans="1:23" ht="15" customHeight="1">
      <c r="A19" s="13" t="s">
        <v>21</v>
      </c>
      <c r="B19" s="14">
        <v>51</v>
      </c>
      <c r="C19" s="14">
        <v>3792.5</v>
      </c>
      <c r="D19" s="14">
        <v>193418</v>
      </c>
      <c r="E19" s="14">
        <v>5917.56</v>
      </c>
      <c r="F19" s="14">
        <f t="shared" si="7"/>
        <v>51</v>
      </c>
      <c r="G19" s="14">
        <v>301796</v>
      </c>
      <c r="H19" s="14">
        <v>2888.17</v>
      </c>
      <c r="I19" s="14">
        <f t="shared" si="3"/>
        <v>51</v>
      </c>
      <c r="J19" s="14">
        <v>147297</v>
      </c>
      <c r="K19" s="14">
        <v>253.86</v>
      </c>
      <c r="L19" s="14">
        <v>1</v>
      </c>
      <c r="M19" s="14">
        <v>254</v>
      </c>
      <c r="N19" s="14">
        <v>195.36</v>
      </c>
      <c r="O19" s="14">
        <f t="shared" si="4"/>
        <v>1</v>
      </c>
      <c r="P19" s="14">
        <v>195</v>
      </c>
      <c r="Q19" s="14">
        <f t="shared" si="8"/>
        <v>642960</v>
      </c>
      <c r="R19" s="14">
        <v>0.43</v>
      </c>
      <c r="S19" s="14">
        <v>276473</v>
      </c>
      <c r="T19" s="14"/>
      <c r="U19" s="14">
        <f t="shared" si="5"/>
        <v>276473</v>
      </c>
      <c r="V19" s="14">
        <f t="shared" si="6"/>
        <v>276473</v>
      </c>
      <c r="W19" s="14">
        <f t="shared" si="6"/>
        <v>276473</v>
      </c>
    </row>
    <row r="20" spans="1:23" ht="15" customHeight="1">
      <c r="A20" s="13" t="s">
        <v>24</v>
      </c>
      <c r="B20" s="14">
        <v>47</v>
      </c>
      <c r="C20" s="14">
        <v>3792.5</v>
      </c>
      <c r="D20" s="14">
        <v>178248</v>
      </c>
      <c r="E20" s="14">
        <v>5917.56</v>
      </c>
      <c r="F20" s="14">
        <f t="shared" si="7"/>
        <v>47</v>
      </c>
      <c r="G20" s="14">
        <v>278125</v>
      </c>
      <c r="H20" s="14">
        <v>2888.17</v>
      </c>
      <c r="I20" s="14">
        <f t="shared" si="3"/>
        <v>47</v>
      </c>
      <c r="J20" s="14">
        <v>135744</v>
      </c>
      <c r="K20" s="14">
        <v>253.86</v>
      </c>
      <c r="L20" s="14">
        <v>1</v>
      </c>
      <c r="M20" s="14">
        <v>254</v>
      </c>
      <c r="N20" s="14">
        <v>195.36</v>
      </c>
      <c r="O20" s="14">
        <f t="shared" si="4"/>
        <v>1</v>
      </c>
      <c r="P20" s="14">
        <v>195</v>
      </c>
      <c r="Q20" s="14">
        <f t="shared" si="8"/>
        <v>592566</v>
      </c>
      <c r="R20" s="14">
        <v>0.43</v>
      </c>
      <c r="S20" s="14">
        <v>254803</v>
      </c>
      <c r="T20" s="14"/>
      <c r="U20" s="14">
        <f t="shared" si="5"/>
        <v>254803</v>
      </c>
      <c r="V20" s="14">
        <f t="shared" si="6"/>
        <v>254803</v>
      </c>
      <c r="W20" s="14">
        <f t="shared" si="6"/>
        <v>254803</v>
      </c>
    </row>
    <row r="21" spans="1:23" ht="15" customHeight="1">
      <c r="A21" s="13" t="s">
        <v>14</v>
      </c>
      <c r="B21" s="14">
        <v>135</v>
      </c>
      <c r="C21" s="14">
        <v>3792.5</v>
      </c>
      <c r="D21" s="14">
        <v>511988</v>
      </c>
      <c r="E21" s="14">
        <v>5917.56</v>
      </c>
      <c r="F21" s="14">
        <f t="shared" si="7"/>
        <v>135</v>
      </c>
      <c r="G21" s="14">
        <v>798871</v>
      </c>
      <c r="H21" s="14">
        <v>2888.17</v>
      </c>
      <c r="I21" s="14">
        <f t="shared" si="3"/>
        <v>135</v>
      </c>
      <c r="J21" s="14">
        <v>389903</v>
      </c>
      <c r="K21" s="14">
        <v>253.86</v>
      </c>
      <c r="L21" s="14">
        <v>3</v>
      </c>
      <c r="M21" s="14">
        <v>762</v>
      </c>
      <c r="N21" s="14">
        <v>195.36</v>
      </c>
      <c r="O21" s="14">
        <f t="shared" si="4"/>
        <v>3</v>
      </c>
      <c r="P21" s="14">
        <v>586</v>
      </c>
      <c r="Q21" s="14">
        <f t="shared" si="8"/>
        <v>1702110</v>
      </c>
      <c r="R21" s="14">
        <v>0.43</v>
      </c>
      <c r="S21" s="14">
        <v>731907</v>
      </c>
      <c r="T21" s="14"/>
      <c r="U21" s="14">
        <f t="shared" si="5"/>
        <v>731907</v>
      </c>
      <c r="V21" s="14">
        <f t="shared" si="6"/>
        <v>731907</v>
      </c>
      <c r="W21" s="14">
        <f t="shared" si="6"/>
        <v>731907</v>
      </c>
    </row>
    <row r="22" spans="1:23" ht="15" customHeight="1">
      <c r="A22" s="13" t="s">
        <v>52</v>
      </c>
      <c r="B22" s="14">
        <v>200</v>
      </c>
      <c r="C22" s="14">
        <v>3792.5</v>
      </c>
      <c r="D22" s="14">
        <f t="shared" si="9"/>
        <v>758500</v>
      </c>
      <c r="E22" s="14">
        <v>5917.56</v>
      </c>
      <c r="F22" s="14">
        <f t="shared" si="7"/>
        <v>200</v>
      </c>
      <c r="G22" s="14">
        <f t="shared" ref="G22:G45" si="10">E22*F22</f>
        <v>1183512</v>
      </c>
      <c r="H22" s="14">
        <v>2888.17</v>
      </c>
      <c r="I22" s="14">
        <f t="shared" si="3"/>
        <v>200</v>
      </c>
      <c r="J22" s="14">
        <f t="shared" ref="J22:J45" si="11">H22*I22</f>
        <v>577634</v>
      </c>
      <c r="K22" s="14">
        <v>253.86</v>
      </c>
      <c r="L22" s="14">
        <v>4</v>
      </c>
      <c r="M22" s="14">
        <v>1015</v>
      </c>
      <c r="N22" s="14">
        <v>195.36</v>
      </c>
      <c r="O22" s="14">
        <f t="shared" si="4"/>
        <v>4</v>
      </c>
      <c r="P22" s="14">
        <v>781</v>
      </c>
      <c r="Q22" s="14">
        <f t="shared" si="8"/>
        <v>2521442</v>
      </c>
      <c r="R22" s="14">
        <v>0.43</v>
      </c>
      <c r="S22" s="14">
        <v>1084220</v>
      </c>
      <c r="T22" s="14"/>
      <c r="U22" s="14">
        <f t="shared" si="5"/>
        <v>1084220</v>
      </c>
      <c r="V22" s="14">
        <f t="shared" si="6"/>
        <v>1084220</v>
      </c>
      <c r="W22" s="14">
        <f t="shared" si="6"/>
        <v>1084220</v>
      </c>
    </row>
    <row r="23" spans="1:23" ht="15" customHeight="1">
      <c r="A23" s="13" t="s">
        <v>42</v>
      </c>
      <c r="B23" s="14">
        <v>366</v>
      </c>
      <c r="C23" s="14">
        <v>3792.5</v>
      </c>
      <c r="D23" s="14">
        <f t="shared" si="9"/>
        <v>1388055</v>
      </c>
      <c r="E23" s="14">
        <v>5917.56</v>
      </c>
      <c r="F23" s="14">
        <f t="shared" si="7"/>
        <v>366</v>
      </c>
      <c r="G23" s="14">
        <v>2165827</v>
      </c>
      <c r="H23" s="14">
        <v>2888.17</v>
      </c>
      <c r="I23" s="14">
        <f t="shared" si="3"/>
        <v>366</v>
      </c>
      <c r="J23" s="14">
        <v>1057070</v>
      </c>
      <c r="K23" s="14">
        <v>253.86</v>
      </c>
      <c r="L23" s="14">
        <v>7</v>
      </c>
      <c r="M23" s="14">
        <v>1777</v>
      </c>
      <c r="N23" s="14">
        <v>195.36</v>
      </c>
      <c r="O23" s="14">
        <f t="shared" si="4"/>
        <v>7</v>
      </c>
      <c r="P23" s="14">
        <v>1368</v>
      </c>
      <c r="Q23" s="14">
        <f t="shared" si="8"/>
        <v>4614097</v>
      </c>
      <c r="R23" s="14">
        <v>0.43</v>
      </c>
      <c r="S23" s="14">
        <v>1984062</v>
      </c>
      <c r="T23" s="14"/>
      <c r="U23" s="14">
        <f t="shared" si="5"/>
        <v>1984062</v>
      </c>
      <c r="V23" s="14">
        <f t="shared" si="6"/>
        <v>1984062</v>
      </c>
      <c r="W23" s="14">
        <f t="shared" si="6"/>
        <v>1984062</v>
      </c>
    </row>
    <row r="24" spans="1:23" ht="15" customHeight="1">
      <c r="A24" s="13" t="s">
        <v>61</v>
      </c>
      <c r="B24" s="14">
        <v>110</v>
      </c>
      <c r="C24" s="14">
        <v>3792.5</v>
      </c>
      <c r="D24" s="14">
        <f t="shared" si="9"/>
        <v>417175</v>
      </c>
      <c r="E24" s="14">
        <v>5917.56</v>
      </c>
      <c r="F24" s="14">
        <f t="shared" si="7"/>
        <v>110</v>
      </c>
      <c r="G24" s="14">
        <v>650932</v>
      </c>
      <c r="H24" s="14">
        <v>2888.17</v>
      </c>
      <c r="I24" s="14">
        <f t="shared" si="3"/>
        <v>110</v>
      </c>
      <c r="J24" s="14">
        <v>317699</v>
      </c>
      <c r="K24" s="14">
        <v>253.86</v>
      </c>
      <c r="L24" s="14">
        <v>2</v>
      </c>
      <c r="M24" s="14">
        <v>508</v>
      </c>
      <c r="N24" s="14">
        <v>195.36</v>
      </c>
      <c r="O24" s="14">
        <f t="shared" si="4"/>
        <v>2</v>
      </c>
      <c r="P24" s="14">
        <v>391</v>
      </c>
      <c r="Q24" s="14">
        <f t="shared" si="8"/>
        <v>1386705</v>
      </c>
      <c r="R24" s="14">
        <v>0.43</v>
      </c>
      <c r="S24" s="14">
        <v>596283</v>
      </c>
      <c r="T24" s="14"/>
      <c r="U24" s="14">
        <f t="shared" si="5"/>
        <v>596283</v>
      </c>
      <c r="V24" s="14">
        <f t="shared" si="6"/>
        <v>596283</v>
      </c>
      <c r="W24" s="14">
        <f t="shared" si="6"/>
        <v>596283</v>
      </c>
    </row>
    <row r="25" spans="1:23" ht="15" customHeight="1">
      <c r="A25" s="13" t="s">
        <v>79</v>
      </c>
      <c r="B25" s="14">
        <v>50</v>
      </c>
      <c r="C25" s="14">
        <v>3792.5</v>
      </c>
      <c r="D25" s="14">
        <f t="shared" si="9"/>
        <v>189625</v>
      </c>
      <c r="E25" s="14">
        <v>5917.56</v>
      </c>
      <c r="F25" s="14">
        <f t="shared" si="7"/>
        <v>50</v>
      </c>
      <c r="G25" s="14">
        <f t="shared" si="10"/>
        <v>295878</v>
      </c>
      <c r="H25" s="14">
        <v>2888.17</v>
      </c>
      <c r="I25" s="14">
        <f t="shared" si="3"/>
        <v>50</v>
      </c>
      <c r="J25" s="14">
        <v>144409</v>
      </c>
      <c r="K25" s="14">
        <v>253.86</v>
      </c>
      <c r="L25" s="14">
        <v>1</v>
      </c>
      <c r="M25" s="14">
        <v>254</v>
      </c>
      <c r="N25" s="14">
        <v>195.36</v>
      </c>
      <c r="O25" s="14">
        <f t="shared" si="4"/>
        <v>1</v>
      </c>
      <c r="P25" s="14">
        <v>195</v>
      </c>
      <c r="Q25" s="14">
        <f t="shared" si="8"/>
        <v>630361</v>
      </c>
      <c r="R25" s="14">
        <v>0.43</v>
      </c>
      <c r="S25" s="14">
        <v>271055</v>
      </c>
      <c r="T25" s="14"/>
      <c r="U25" s="14">
        <f t="shared" si="5"/>
        <v>271055</v>
      </c>
      <c r="V25" s="14">
        <f t="shared" si="6"/>
        <v>271055</v>
      </c>
      <c r="W25" s="14">
        <f t="shared" si="6"/>
        <v>271055</v>
      </c>
    </row>
    <row r="26" spans="1:23" ht="15" customHeight="1">
      <c r="A26" s="13" t="s">
        <v>82</v>
      </c>
      <c r="B26" s="14">
        <v>190</v>
      </c>
      <c r="C26" s="14">
        <v>3792.5</v>
      </c>
      <c r="D26" s="14">
        <f t="shared" si="9"/>
        <v>720575</v>
      </c>
      <c r="E26" s="14">
        <v>5917.56</v>
      </c>
      <c r="F26" s="14">
        <f t="shared" si="7"/>
        <v>190</v>
      </c>
      <c r="G26" s="14">
        <v>1124336</v>
      </c>
      <c r="H26" s="14">
        <v>2888.17</v>
      </c>
      <c r="I26" s="14">
        <f t="shared" si="3"/>
        <v>190</v>
      </c>
      <c r="J26" s="14">
        <v>548752</v>
      </c>
      <c r="K26" s="14">
        <v>253.86</v>
      </c>
      <c r="L26" s="14">
        <v>4</v>
      </c>
      <c r="M26" s="14">
        <v>1015</v>
      </c>
      <c r="N26" s="14">
        <v>195.36</v>
      </c>
      <c r="O26" s="14">
        <f t="shared" si="4"/>
        <v>4</v>
      </c>
      <c r="P26" s="14">
        <v>781</v>
      </c>
      <c r="Q26" s="14">
        <f t="shared" si="8"/>
        <v>2395459</v>
      </c>
      <c r="R26" s="14">
        <v>0.43</v>
      </c>
      <c r="S26" s="14">
        <v>1030047</v>
      </c>
      <c r="T26" s="14"/>
      <c r="U26" s="14">
        <f t="shared" si="5"/>
        <v>1030047</v>
      </c>
      <c r="V26" s="14">
        <f t="shared" si="6"/>
        <v>1030047</v>
      </c>
      <c r="W26" s="14">
        <f t="shared" si="6"/>
        <v>1030047</v>
      </c>
    </row>
    <row r="27" spans="1:23" ht="15" customHeight="1">
      <c r="A27" s="13" t="s">
        <v>22</v>
      </c>
      <c r="B27" s="14">
        <v>269</v>
      </c>
      <c r="C27" s="14">
        <v>3792.5</v>
      </c>
      <c r="D27" s="14">
        <v>1020183</v>
      </c>
      <c r="E27" s="14">
        <v>5917.56</v>
      </c>
      <c r="F27" s="14">
        <f t="shared" si="7"/>
        <v>269</v>
      </c>
      <c r="G27" s="14">
        <v>1591824</v>
      </c>
      <c r="H27" s="14">
        <v>2888.17</v>
      </c>
      <c r="I27" s="14">
        <f t="shared" si="3"/>
        <v>269</v>
      </c>
      <c r="J27" s="14">
        <v>776918</v>
      </c>
      <c r="K27" s="14">
        <v>253.86</v>
      </c>
      <c r="L27" s="14">
        <v>5</v>
      </c>
      <c r="M27" s="14">
        <v>1269</v>
      </c>
      <c r="N27" s="14">
        <v>195.36</v>
      </c>
      <c r="O27" s="14">
        <f t="shared" si="4"/>
        <v>5</v>
      </c>
      <c r="P27" s="14">
        <v>977</v>
      </c>
      <c r="Q27" s="14">
        <f t="shared" si="8"/>
        <v>3391171</v>
      </c>
      <c r="R27" s="14">
        <v>0.43</v>
      </c>
      <c r="S27" s="14">
        <v>1458204</v>
      </c>
      <c r="T27" s="14"/>
      <c r="U27" s="14">
        <f t="shared" si="5"/>
        <v>1458204</v>
      </c>
      <c r="V27" s="14">
        <f t="shared" si="6"/>
        <v>1458204</v>
      </c>
      <c r="W27" s="14">
        <f t="shared" si="6"/>
        <v>1458204</v>
      </c>
    </row>
    <row r="28" spans="1:23" ht="15" customHeight="1">
      <c r="A28" s="13" t="s">
        <v>59</v>
      </c>
      <c r="B28" s="14">
        <v>35</v>
      </c>
      <c r="C28" s="14">
        <v>3792.5</v>
      </c>
      <c r="D28" s="14">
        <v>132738</v>
      </c>
      <c r="E28" s="14">
        <v>5917.56</v>
      </c>
      <c r="F28" s="14">
        <f t="shared" si="7"/>
        <v>35</v>
      </c>
      <c r="G28" s="14">
        <v>207115</v>
      </c>
      <c r="H28" s="14">
        <v>2888.17</v>
      </c>
      <c r="I28" s="14">
        <f t="shared" si="3"/>
        <v>35</v>
      </c>
      <c r="J28" s="14">
        <v>101086</v>
      </c>
      <c r="K28" s="14">
        <v>253.86</v>
      </c>
      <c r="L28" s="14">
        <v>1</v>
      </c>
      <c r="M28" s="14">
        <v>254</v>
      </c>
      <c r="N28" s="14">
        <v>195.36</v>
      </c>
      <c r="O28" s="14">
        <f t="shared" si="4"/>
        <v>1</v>
      </c>
      <c r="P28" s="14">
        <v>195</v>
      </c>
      <c r="Q28" s="14">
        <f t="shared" si="8"/>
        <v>441388</v>
      </c>
      <c r="R28" s="14">
        <v>0.43</v>
      </c>
      <c r="S28" s="14">
        <v>189797</v>
      </c>
      <c r="T28" s="14"/>
      <c r="U28" s="14">
        <f t="shared" si="5"/>
        <v>189797</v>
      </c>
      <c r="V28" s="14">
        <f t="shared" si="6"/>
        <v>189797</v>
      </c>
      <c r="W28" s="14">
        <f t="shared" si="6"/>
        <v>189797</v>
      </c>
    </row>
    <row r="29" spans="1:23" ht="15" customHeight="1">
      <c r="A29" s="13" t="s">
        <v>15</v>
      </c>
      <c r="B29" s="14">
        <v>27</v>
      </c>
      <c r="C29" s="14">
        <v>3792.5</v>
      </c>
      <c r="D29" s="14">
        <v>102398</v>
      </c>
      <c r="E29" s="14">
        <v>5917.56</v>
      </c>
      <c r="F29" s="14">
        <f t="shared" si="7"/>
        <v>27</v>
      </c>
      <c r="G29" s="14">
        <v>159774</v>
      </c>
      <c r="H29" s="14">
        <v>2888.17</v>
      </c>
      <c r="I29" s="14">
        <f t="shared" si="3"/>
        <v>27</v>
      </c>
      <c r="J29" s="14">
        <v>77981</v>
      </c>
      <c r="K29" s="14">
        <v>253.86</v>
      </c>
      <c r="L29" s="14">
        <v>1</v>
      </c>
      <c r="M29" s="14">
        <v>254</v>
      </c>
      <c r="N29" s="14">
        <v>195.36</v>
      </c>
      <c r="O29" s="14">
        <f t="shared" si="4"/>
        <v>1</v>
      </c>
      <c r="P29" s="14">
        <v>195</v>
      </c>
      <c r="Q29" s="14">
        <f t="shared" si="8"/>
        <v>340602</v>
      </c>
      <c r="R29" s="14">
        <v>0.43</v>
      </c>
      <c r="S29" s="14">
        <v>146459</v>
      </c>
      <c r="T29" s="14"/>
      <c r="U29" s="14">
        <f t="shared" si="5"/>
        <v>146459</v>
      </c>
      <c r="V29" s="14">
        <f t="shared" si="6"/>
        <v>146459</v>
      </c>
      <c r="W29" s="14">
        <f t="shared" si="6"/>
        <v>146459</v>
      </c>
    </row>
    <row r="30" spans="1:23" ht="15" customHeight="1">
      <c r="A30" s="13" t="s">
        <v>38</v>
      </c>
      <c r="B30" s="14">
        <v>100</v>
      </c>
      <c r="C30" s="14">
        <v>3792.5</v>
      </c>
      <c r="D30" s="14">
        <f t="shared" si="9"/>
        <v>379250</v>
      </c>
      <c r="E30" s="14">
        <v>5917.56</v>
      </c>
      <c r="F30" s="14">
        <f t="shared" si="7"/>
        <v>100</v>
      </c>
      <c r="G30" s="14">
        <f t="shared" si="10"/>
        <v>591756</v>
      </c>
      <c r="H30" s="14">
        <v>2888.17</v>
      </c>
      <c r="I30" s="14">
        <f t="shared" si="3"/>
        <v>100</v>
      </c>
      <c r="J30" s="14">
        <f t="shared" si="11"/>
        <v>288817</v>
      </c>
      <c r="K30" s="14">
        <v>253.86</v>
      </c>
      <c r="L30" s="14">
        <v>2</v>
      </c>
      <c r="M30" s="14">
        <v>508</v>
      </c>
      <c r="N30" s="14">
        <v>195.36</v>
      </c>
      <c r="O30" s="14">
        <f t="shared" si="4"/>
        <v>2</v>
      </c>
      <c r="P30" s="14">
        <v>391</v>
      </c>
      <c r="Q30" s="14">
        <f t="shared" si="8"/>
        <v>1260722</v>
      </c>
      <c r="R30" s="14">
        <v>0.43</v>
      </c>
      <c r="S30" s="14">
        <v>542110</v>
      </c>
      <c r="T30" s="14"/>
      <c r="U30" s="14">
        <f t="shared" si="5"/>
        <v>542110</v>
      </c>
      <c r="V30" s="14">
        <f t="shared" si="6"/>
        <v>542110</v>
      </c>
      <c r="W30" s="14">
        <f t="shared" si="6"/>
        <v>542110</v>
      </c>
    </row>
    <row r="31" spans="1:23" ht="15" customHeight="1">
      <c r="A31" s="13" t="s">
        <v>74</v>
      </c>
      <c r="B31" s="14">
        <v>150</v>
      </c>
      <c r="C31" s="14">
        <v>3792.5</v>
      </c>
      <c r="D31" s="14">
        <f t="shared" si="9"/>
        <v>568875</v>
      </c>
      <c r="E31" s="14">
        <v>5917.56</v>
      </c>
      <c r="F31" s="14">
        <f t="shared" si="7"/>
        <v>150</v>
      </c>
      <c r="G31" s="14">
        <f t="shared" si="10"/>
        <v>887634.00000000012</v>
      </c>
      <c r="H31" s="14">
        <v>2888.17</v>
      </c>
      <c r="I31" s="14">
        <f t="shared" si="3"/>
        <v>150</v>
      </c>
      <c r="J31" s="14">
        <v>433226</v>
      </c>
      <c r="K31" s="14">
        <v>253.86</v>
      </c>
      <c r="L31" s="14">
        <v>3</v>
      </c>
      <c r="M31" s="14">
        <v>762</v>
      </c>
      <c r="N31" s="14">
        <v>195.36</v>
      </c>
      <c r="O31" s="14">
        <f t="shared" si="4"/>
        <v>3</v>
      </c>
      <c r="P31" s="14">
        <v>586</v>
      </c>
      <c r="Q31" s="14">
        <f t="shared" si="8"/>
        <v>1891083</v>
      </c>
      <c r="R31" s="14">
        <v>0.43</v>
      </c>
      <c r="S31" s="14">
        <v>813166</v>
      </c>
      <c r="T31" s="14"/>
      <c r="U31" s="14">
        <f t="shared" si="5"/>
        <v>813166</v>
      </c>
      <c r="V31" s="14">
        <f t="shared" si="6"/>
        <v>813166</v>
      </c>
      <c r="W31" s="14">
        <f t="shared" si="6"/>
        <v>813166</v>
      </c>
    </row>
    <row r="32" spans="1:23" ht="15" customHeight="1">
      <c r="A32" s="13" t="s">
        <v>86</v>
      </c>
      <c r="B32" s="14">
        <v>65</v>
      </c>
      <c r="C32" s="14">
        <v>3792.5</v>
      </c>
      <c r="D32" s="14">
        <v>246513</v>
      </c>
      <c r="E32" s="14">
        <v>5917.56</v>
      </c>
      <c r="F32" s="14">
        <f t="shared" si="7"/>
        <v>65</v>
      </c>
      <c r="G32" s="14">
        <v>384641</v>
      </c>
      <c r="H32" s="14">
        <v>2888.17</v>
      </c>
      <c r="I32" s="14">
        <f t="shared" si="3"/>
        <v>65</v>
      </c>
      <c r="J32" s="14">
        <v>187731</v>
      </c>
      <c r="K32" s="14">
        <v>253.86</v>
      </c>
      <c r="L32" s="14">
        <v>1</v>
      </c>
      <c r="M32" s="14">
        <v>254</v>
      </c>
      <c r="N32" s="14">
        <v>195.36</v>
      </c>
      <c r="O32" s="14">
        <f t="shared" si="4"/>
        <v>1</v>
      </c>
      <c r="P32" s="14">
        <v>195</v>
      </c>
      <c r="Q32" s="14">
        <f t="shared" si="8"/>
        <v>819334</v>
      </c>
      <c r="R32" s="14">
        <v>0.43</v>
      </c>
      <c r="S32" s="14">
        <v>352314</v>
      </c>
      <c r="T32" s="14"/>
      <c r="U32" s="14">
        <f t="shared" si="5"/>
        <v>352314</v>
      </c>
      <c r="V32" s="14">
        <f t="shared" si="6"/>
        <v>352314</v>
      </c>
      <c r="W32" s="14">
        <f t="shared" si="6"/>
        <v>352314</v>
      </c>
    </row>
    <row r="33" spans="1:23" ht="15" customHeight="1">
      <c r="A33" s="13" t="s">
        <v>48</v>
      </c>
      <c r="B33" s="14">
        <v>106</v>
      </c>
      <c r="C33" s="14">
        <v>3792.5</v>
      </c>
      <c r="D33" s="14">
        <f t="shared" si="9"/>
        <v>402005</v>
      </c>
      <c r="E33" s="14">
        <v>5917.56</v>
      </c>
      <c r="F33" s="14">
        <f t="shared" si="7"/>
        <v>106</v>
      </c>
      <c r="G33" s="14">
        <v>627261</v>
      </c>
      <c r="H33" s="14">
        <v>2888.17</v>
      </c>
      <c r="I33" s="14">
        <f t="shared" si="3"/>
        <v>106</v>
      </c>
      <c r="J33" s="14">
        <v>306146</v>
      </c>
      <c r="K33" s="14">
        <v>253.86</v>
      </c>
      <c r="L33" s="14">
        <v>2</v>
      </c>
      <c r="M33" s="14">
        <v>508</v>
      </c>
      <c r="N33" s="14">
        <v>195.36</v>
      </c>
      <c r="O33" s="14">
        <f t="shared" si="4"/>
        <v>2</v>
      </c>
      <c r="P33" s="14">
        <v>391</v>
      </c>
      <c r="Q33" s="14">
        <f t="shared" si="8"/>
        <v>1336311</v>
      </c>
      <c r="R33" s="14">
        <v>0.43</v>
      </c>
      <c r="S33" s="14">
        <v>574614</v>
      </c>
      <c r="T33" s="14"/>
      <c r="U33" s="14">
        <f t="shared" si="5"/>
        <v>574614</v>
      </c>
      <c r="V33" s="14">
        <f t="shared" si="6"/>
        <v>574614</v>
      </c>
      <c r="W33" s="14">
        <f t="shared" si="6"/>
        <v>574614</v>
      </c>
    </row>
    <row r="34" spans="1:23" ht="15" customHeight="1">
      <c r="A34" s="13" t="s">
        <v>33</v>
      </c>
      <c r="B34" s="14">
        <v>240</v>
      </c>
      <c r="C34" s="14">
        <v>3792.5</v>
      </c>
      <c r="D34" s="14">
        <f t="shared" si="9"/>
        <v>910200</v>
      </c>
      <c r="E34" s="14">
        <v>5917.56</v>
      </c>
      <c r="F34" s="14">
        <f t="shared" si="7"/>
        <v>240</v>
      </c>
      <c r="G34" s="14">
        <v>1420214</v>
      </c>
      <c r="H34" s="14">
        <v>2888.17</v>
      </c>
      <c r="I34" s="14">
        <f t="shared" si="3"/>
        <v>240</v>
      </c>
      <c r="J34" s="14">
        <v>693161</v>
      </c>
      <c r="K34" s="14">
        <v>253.86</v>
      </c>
      <c r="L34" s="14">
        <v>5</v>
      </c>
      <c r="M34" s="14">
        <v>1269</v>
      </c>
      <c r="N34" s="14">
        <v>195.36</v>
      </c>
      <c r="O34" s="14">
        <f t="shared" si="4"/>
        <v>5</v>
      </c>
      <c r="P34" s="14">
        <v>977</v>
      </c>
      <c r="Q34" s="14">
        <f t="shared" si="8"/>
        <v>3025821</v>
      </c>
      <c r="R34" s="14">
        <v>0.43</v>
      </c>
      <c r="S34" s="14">
        <v>1301103</v>
      </c>
      <c r="T34" s="14"/>
      <c r="U34" s="14">
        <f t="shared" si="5"/>
        <v>1301103</v>
      </c>
      <c r="V34" s="14">
        <f t="shared" si="6"/>
        <v>1301103</v>
      </c>
      <c r="W34" s="14">
        <f t="shared" si="6"/>
        <v>1301103</v>
      </c>
    </row>
    <row r="35" spans="1:23" ht="15" customHeight="1">
      <c r="A35" s="13" t="s">
        <v>98</v>
      </c>
      <c r="B35" s="14">
        <v>95</v>
      </c>
      <c r="C35" s="14">
        <v>3792.5</v>
      </c>
      <c r="D35" s="14">
        <v>360288</v>
      </c>
      <c r="E35" s="14">
        <v>5917.56</v>
      </c>
      <c r="F35" s="14">
        <f t="shared" si="7"/>
        <v>95</v>
      </c>
      <c r="G35" s="14">
        <v>562168</v>
      </c>
      <c r="H35" s="14">
        <v>2888.17</v>
      </c>
      <c r="I35" s="14">
        <f t="shared" si="3"/>
        <v>95</v>
      </c>
      <c r="J35" s="14">
        <v>274376</v>
      </c>
      <c r="K35" s="14">
        <v>253.86</v>
      </c>
      <c r="L35" s="14">
        <v>2</v>
      </c>
      <c r="M35" s="14">
        <v>508</v>
      </c>
      <c r="N35" s="14">
        <v>195.36</v>
      </c>
      <c r="O35" s="14">
        <f t="shared" si="4"/>
        <v>2</v>
      </c>
      <c r="P35" s="14">
        <v>391</v>
      </c>
      <c r="Q35" s="14">
        <f t="shared" si="8"/>
        <v>1197731</v>
      </c>
      <c r="R35" s="14">
        <v>0.43</v>
      </c>
      <c r="S35" s="14">
        <v>515024</v>
      </c>
      <c r="T35" s="14"/>
      <c r="U35" s="14">
        <f t="shared" si="5"/>
        <v>515024</v>
      </c>
      <c r="V35" s="14">
        <f t="shared" si="6"/>
        <v>515024</v>
      </c>
      <c r="W35" s="14">
        <f t="shared" si="6"/>
        <v>515024</v>
      </c>
    </row>
    <row r="36" spans="1:23" ht="15" customHeight="1">
      <c r="A36" s="13" t="s">
        <v>34</v>
      </c>
      <c r="B36" s="14">
        <v>110</v>
      </c>
      <c r="C36" s="14">
        <v>3792.5</v>
      </c>
      <c r="D36" s="14">
        <f t="shared" si="9"/>
        <v>417175</v>
      </c>
      <c r="E36" s="14">
        <v>5917.56</v>
      </c>
      <c r="F36" s="14">
        <f t="shared" si="7"/>
        <v>110</v>
      </c>
      <c r="G36" s="14">
        <v>650932</v>
      </c>
      <c r="H36" s="14">
        <v>2888.17</v>
      </c>
      <c r="I36" s="14">
        <f t="shared" si="3"/>
        <v>110</v>
      </c>
      <c r="J36" s="14">
        <v>317699</v>
      </c>
      <c r="K36" s="14">
        <v>253.86</v>
      </c>
      <c r="L36" s="14">
        <v>2</v>
      </c>
      <c r="M36" s="14">
        <v>508</v>
      </c>
      <c r="N36" s="14">
        <v>195.36</v>
      </c>
      <c r="O36" s="14">
        <f t="shared" si="4"/>
        <v>2</v>
      </c>
      <c r="P36" s="14">
        <v>391</v>
      </c>
      <c r="Q36" s="14">
        <f t="shared" si="8"/>
        <v>1386705</v>
      </c>
      <c r="R36" s="14">
        <v>0.43</v>
      </c>
      <c r="S36" s="14">
        <v>596283</v>
      </c>
      <c r="T36" s="14"/>
      <c r="U36" s="14">
        <f t="shared" si="5"/>
        <v>596283</v>
      </c>
      <c r="V36" s="14">
        <f t="shared" si="6"/>
        <v>596283</v>
      </c>
      <c r="W36" s="14">
        <f t="shared" si="6"/>
        <v>596283</v>
      </c>
    </row>
    <row r="37" spans="1:23" ht="15" customHeight="1">
      <c r="A37" s="13" t="s">
        <v>3</v>
      </c>
      <c r="B37" s="14">
        <v>60</v>
      </c>
      <c r="C37" s="14">
        <v>3792.5</v>
      </c>
      <c r="D37" s="14">
        <f t="shared" si="9"/>
        <v>227550</v>
      </c>
      <c r="E37" s="14">
        <v>5917.56</v>
      </c>
      <c r="F37" s="14">
        <f t="shared" si="7"/>
        <v>60</v>
      </c>
      <c r="G37" s="14">
        <v>355054</v>
      </c>
      <c r="H37" s="14">
        <v>2888.17</v>
      </c>
      <c r="I37" s="14">
        <f t="shared" si="3"/>
        <v>60</v>
      </c>
      <c r="J37" s="14">
        <v>173290</v>
      </c>
      <c r="K37" s="14">
        <v>253.86</v>
      </c>
      <c r="L37" s="14">
        <v>1</v>
      </c>
      <c r="M37" s="14">
        <v>254</v>
      </c>
      <c r="N37" s="14">
        <v>195.36</v>
      </c>
      <c r="O37" s="14">
        <f t="shared" si="4"/>
        <v>1</v>
      </c>
      <c r="P37" s="14">
        <v>195</v>
      </c>
      <c r="Q37" s="14">
        <f t="shared" si="8"/>
        <v>756343</v>
      </c>
      <c r="R37" s="14">
        <v>0.43</v>
      </c>
      <c r="S37" s="14">
        <v>325227</v>
      </c>
      <c r="T37" s="14"/>
      <c r="U37" s="14">
        <f t="shared" si="5"/>
        <v>325227</v>
      </c>
      <c r="V37" s="14">
        <f t="shared" si="6"/>
        <v>325227</v>
      </c>
      <c r="W37" s="14">
        <f t="shared" si="6"/>
        <v>325227</v>
      </c>
    </row>
    <row r="38" spans="1:23" ht="15" customHeight="1">
      <c r="A38" s="13" t="s">
        <v>8</v>
      </c>
      <c r="B38" s="14">
        <v>30</v>
      </c>
      <c r="C38" s="14">
        <v>3792.5</v>
      </c>
      <c r="D38" s="14">
        <f t="shared" si="9"/>
        <v>113775</v>
      </c>
      <c r="E38" s="14">
        <v>5917.56</v>
      </c>
      <c r="F38" s="14">
        <f t="shared" si="7"/>
        <v>30</v>
      </c>
      <c r="G38" s="14">
        <v>177527</v>
      </c>
      <c r="H38" s="14">
        <v>2888.17</v>
      </c>
      <c r="I38" s="14">
        <f t="shared" si="3"/>
        <v>30</v>
      </c>
      <c r="J38" s="14">
        <v>86645</v>
      </c>
      <c r="K38" s="14">
        <v>253.86</v>
      </c>
      <c r="L38" s="14">
        <v>1</v>
      </c>
      <c r="M38" s="14">
        <v>254</v>
      </c>
      <c r="N38" s="14">
        <v>195.36</v>
      </c>
      <c r="O38" s="14">
        <f t="shared" si="4"/>
        <v>1</v>
      </c>
      <c r="P38" s="14">
        <v>195</v>
      </c>
      <c r="Q38" s="14">
        <f t="shared" si="8"/>
        <v>378396</v>
      </c>
      <c r="R38" s="14">
        <v>0.43</v>
      </c>
      <c r="S38" s="14">
        <v>162710</v>
      </c>
      <c r="T38" s="14"/>
      <c r="U38" s="14">
        <f t="shared" si="5"/>
        <v>162710</v>
      </c>
      <c r="V38" s="14">
        <f t="shared" si="6"/>
        <v>162710</v>
      </c>
      <c r="W38" s="14">
        <f t="shared" si="6"/>
        <v>162710</v>
      </c>
    </row>
    <row r="39" spans="1:23" ht="15" customHeight="1">
      <c r="A39" s="13" t="s">
        <v>4</v>
      </c>
      <c r="B39" s="14">
        <v>67</v>
      </c>
      <c r="C39" s="14">
        <v>3792.5</v>
      </c>
      <c r="D39" s="14">
        <v>254098</v>
      </c>
      <c r="E39" s="14">
        <v>5917.56</v>
      </c>
      <c r="F39" s="14">
        <f t="shared" si="7"/>
        <v>67</v>
      </c>
      <c r="G39" s="14">
        <v>396477</v>
      </c>
      <c r="H39" s="14">
        <v>2888.17</v>
      </c>
      <c r="I39" s="14">
        <f t="shared" si="3"/>
        <v>67</v>
      </c>
      <c r="J39" s="14">
        <v>193507</v>
      </c>
      <c r="K39" s="14">
        <v>253.86</v>
      </c>
      <c r="L39" s="14">
        <v>1</v>
      </c>
      <c r="M39" s="14">
        <v>254</v>
      </c>
      <c r="N39" s="14">
        <v>195.36</v>
      </c>
      <c r="O39" s="14">
        <f t="shared" si="4"/>
        <v>1</v>
      </c>
      <c r="P39" s="14">
        <v>195</v>
      </c>
      <c r="Q39" s="14">
        <f t="shared" si="8"/>
        <v>844531</v>
      </c>
      <c r="R39" s="14">
        <v>0.43</v>
      </c>
      <c r="S39" s="14">
        <v>363148</v>
      </c>
      <c r="T39" s="14"/>
      <c r="U39" s="14">
        <f t="shared" si="5"/>
        <v>363148</v>
      </c>
      <c r="V39" s="14">
        <f t="shared" si="6"/>
        <v>363148</v>
      </c>
      <c r="W39" s="14">
        <f t="shared" si="6"/>
        <v>363148</v>
      </c>
    </row>
    <row r="40" spans="1:23" ht="15" customHeight="1">
      <c r="A40" s="13" t="s">
        <v>89</v>
      </c>
      <c r="B40" s="14">
        <v>350</v>
      </c>
      <c r="C40" s="14">
        <v>3792.5</v>
      </c>
      <c r="D40" s="14">
        <f t="shared" si="9"/>
        <v>1327375</v>
      </c>
      <c r="E40" s="14">
        <v>5917.56</v>
      </c>
      <c r="F40" s="14">
        <f t="shared" si="7"/>
        <v>350</v>
      </c>
      <c r="G40" s="14">
        <f t="shared" si="10"/>
        <v>2071146.0000000002</v>
      </c>
      <c r="H40" s="14">
        <v>2888.17</v>
      </c>
      <c r="I40" s="14">
        <f t="shared" si="3"/>
        <v>350</v>
      </c>
      <c r="J40" s="14">
        <v>1010860</v>
      </c>
      <c r="K40" s="14">
        <v>253.86</v>
      </c>
      <c r="L40" s="14">
        <v>7</v>
      </c>
      <c r="M40" s="14">
        <v>1777</v>
      </c>
      <c r="N40" s="14">
        <v>195.36</v>
      </c>
      <c r="O40" s="14">
        <f t="shared" si="4"/>
        <v>7</v>
      </c>
      <c r="P40" s="14">
        <v>1368</v>
      </c>
      <c r="Q40" s="14">
        <f t="shared" si="8"/>
        <v>4412526</v>
      </c>
      <c r="R40" s="14">
        <v>0.43</v>
      </c>
      <c r="S40" s="14">
        <v>1897386</v>
      </c>
      <c r="T40" s="14"/>
      <c r="U40" s="14">
        <f t="shared" si="5"/>
        <v>1897386</v>
      </c>
      <c r="V40" s="14">
        <f t="shared" si="6"/>
        <v>1897386</v>
      </c>
      <c r="W40" s="14">
        <f t="shared" si="6"/>
        <v>1897386</v>
      </c>
    </row>
    <row r="41" spans="1:23" ht="15" customHeight="1">
      <c r="A41" s="13" t="s">
        <v>92</v>
      </c>
      <c r="B41" s="14">
        <v>2000</v>
      </c>
      <c r="C41" s="14">
        <v>3792.5</v>
      </c>
      <c r="D41" s="14">
        <f t="shared" si="9"/>
        <v>7585000</v>
      </c>
      <c r="E41" s="14">
        <v>5917.56</v>
      </c>
      <c r="F41" s="14">
        <f t="shared" si="7"/>
        <v>2000</v>
      </c>
      <c r="G41" s="14">
        <f t="shared" si="10"/>
        <v>11835120</v>
      </c>
      <c r="H41" s="14">
        <v>2888.17</v>
      </c>
      <c r="I41" s="14">
        <f t="shared" si="3"/>
        <v>2000</v>
      </c>
      <c r="J41" s="14">
        <f t="shared" si="11"/>
        <v>5776340</v>
      </c>
      <c r="K41" s="14">
        <v>253.86</v>
      </c>
      <c r="L41" s="14">
        <v>40</v>
      </c>
      <c r="M41" s="14">
        <v>10154</v>
      </c>
      <c r="N41" s="14">
        <v>195.36</v>
      </c>
      <c r="O41" s="14">
        <f t="shared" si="4"/>
        <v>40</v>
      </c>
      <c r="P41" s="14">
        <v>7814</v>
      </c>
      <c r="Q41" s="14">
        <f t="shared" si="8"/>
        <v>25214428</v>
      </c>
      <c r="R41" s="14">
        <v>0.43</v>
      </c>
      <c r="S41" s="14">
        <v>10842204</v>
      </c>
      <c r="T41" s="14"/>
      <c r="U41" s="14">
        <f t="shared" si="5"/>
        <v>10842204</v>
      </c>
      <c r="V41" s="14">
        <f t="shared" si="6"/>
        <v>10842204</v>
      </c>
      <c r="W41" s="14">
        <f t="shared" si="6"/>
        <v>10842204</v>
      </c>
    </row>
    <row r="42" spans="1:23" ht="15" customHeight="1">
      <c r="A42" s="13" t="s">
        <v>31</v>
      </c>
      <c r="B42" s="14">
        <v>370</v>
      </c>
      <c r="C42" s="14">
        <v>3792.5</v>
      </c>
      <c r="D42" s="14">
        <f t="shared" si="9"/>
        <v>1403225</v>
      </c>
      <c r="E42" s="14">
        <v>5917.56</v>
      </c>
      <c r="F42" s="14">
        <f t="shared" si="7"/>
        <v>370</v>
      </c>
      <c r="G42" s="14">
        <v>2189497</v>
      </c>
      <c r="H42" s="14">
        <v>2888.17</v>
      </c>
      <c r="I42" s="14">
        <f t="shared" si="3"/>
        <v>370</v>
      </c>
      <c r="J42" s="14">
        <v>1068623</v>
      </c>
      <c r="K42" s="14">
        <v>253.86</v>
      </c>
      <c r="L42" s="14">
        <v>7</v>
      </c>
      <c r="M42" s="14">
        <v>1777</v>
      </c>
      <c r="N42" s="14">
        <v>195.36</v>
      </c>
      <c r="O42" s="14">
        <f t="shared" si="4"/>
        <v>7</v>
      </c>
      <c r="P42" s="14">
        <v>1368</v>
      </c>
      <c r="Q42" s="14">
        <f t="shared" si="8"/>
        <v>4664490</v>
      </c>
      <c r="R42" s="14">
        <v>0.43</v>
      </c>
      <c r="S42" s="14">
        <v>2005731</v>
      </c>
      <c r="T42" s="14"/>
      <c r="U42" s="14">
        <f t="shared" si="5"/>
        <v>2005731</v>
      </c>
      <c r="V42" s="14">
        <f t="shared" si="6"/>
        <v>2005731</v>
      </c>
      <c r="W42" s="14">
        <f t="shared" si="6"/>
        <v>2005731</v>
      </c>
    </row>
    <row r="43" spans="1:23" ht="15" customHeight="1">
      <c r="A43" s="13" t="s">
        <v>13</v>
      </c>
      <c r="B43" s="14">
        <v>140</v>
      </c>
      <c r="C43" s="14">
        <v>3792.5</v>
      </c>
      <c r="D43" s="14">
        <f t="shared" si="9"/>
        <v>530950</v>
      </c>
      <c r="E43" s="14">
        <v>5917.56</v>
      </c>
      <c r="F43" s="14">
        <f t="shared" si="7"/>
        <v>140</v>
      </c>
      <c r="G43" s="14">
        <v>828458</v>
      </c>
      <c r="H43" s="14">
        <v>2888.17</v>
      </c>
      <c r="I43" s="14">
        <f t="shared" si="3"/>
        <v>140</v>
      </c>
      <c r="J43" s="14">
        <v>404344</v>
      </c>
      <c r="K43" s="14">
        <v>253.86</v>
      </c>
      <c r="L43" s="14">
        <v>3</v>
      </c>
      <c r="M43" s="14">
        <v>762</v>
      </c>
      <c r="N43" s="14">
        <v>195.36</v>
      </c>
      <c r="O43" s="14">
        <f t="shared" si="4"/>
        <v>3</v>
      </c>
      <c r="P43" s="14">
        <v>586</v>
      </c>
      <c r="Q43" s="14">
        <f t="shared" si="8"/>
        <v>1765100</v>
      </c>
      <c r="R43" s="14">
        <v>0.43</v>
      </c>
      <c r="S43" s="14">
        <v>758993</v>
      </c>
      <c r="T43" s="14"/>
      <c r="U43" s="14">
        <f t="shared" si="5"/>
        <v>758993</v>
      </c>
      <c r="V43" s="14">
        <f t="shared" si="6"/>
        <v>758993</v>
      </c>
      <c r="W43" s="14">
        <f t="shared" si="6"/>
        <v>758993</v>
      </c>
    </row>
    <row r="44" spans="1:23" ht="15" customHeight="1">
      <c r="A44" s="13" t="s">
        <v>37</v>
      </c>
      <c r="B44" s="14">
        <v>200</v>
      </c>
      <c r="C44" s="14">
        <v>3792.5</v>
      </c>
      <c r="D44" s="14">
        <f t="shared" si="9"/>
        <v>758500</v>
      </c>
      <c r="E44" s="14">
        <v>5917.56</v>
      </c>
      <c r="F44" s="14">
        <f t="shared" si="7"/>
        <v>200</v>
      </c>
      <c r="G44" s="14">
        <f t="shared" si="10"/>
        <v>1183512</v>
      </c>
      <c r="H44" s="14">
        <v>2888.17</v>
      </c>
      <c r="I44" s="14">
        <f t="shared" si="3"/>
        <v>200</v>
      </c>
      <c r="J44" s="14">
        <f t="shared" si="11"/>
        <v>577634</v>
      </c>
      <c r="K44" s="14">
        <v>253.86</v>
      </c>
      <c r="L44" s="14">
        <v>4</v>
      </c>
      <c r="M44" s="14">
        <v>1015</v>
      </c>
      <c r="N44" s="14">
        <v>195.36</v>
      </c>
      <c r="O44" s="14">
        <f t="shared" si="4"/>
        <v>4</v>
      </c>
      <c r="P44" s="14">
        <v>781</v>
      </c>
      <c r="Q44" s="14">
        <f t="shared" si="8"/>
        <v>2521442</v>
      </c>
      <c r="R44" s="14">
        <v>0.43</v>
      </c>
      <c r="S44" s="14">
        <v>1084220</v>
      </c>
      <c r="T44" s="14"/>
      <c r="U44" s="14">
        <f t="shared" si="5"/>
        <v>1084220</v>
      </c>
      <c r="V44" s="14">
        <f t="shared" si="6"/>
        <v>1084220</v>
      </c>
      <c r="W44" s="14">
        <f t="shared" si="6"/>
        <v>1084220</v>
      </c>
    </row>
    <row r="45" spans="1:23" ht="15" customHeight="1">
      <c r="A45" s="13" t="s">
        <v>2</v>
      </c>
      <c r="B45" s="14"/>
      <c r="C45" s="14"/>
      <c r="D45" s="14">
        <f t="shared" si="9"/>
        <v>0</v>
      </c>
      <c r="E45" s="14"/>
      <c r="F45" s="14">
        <f t="shared" si="7"/>
        <v>0</v>
      </c>
      <c r="G45" s="14">
        <f t="shared" si="10"/>
        <v>0</v>
      </c>
      <c r="H45" s="14"/>
      <c r="I45" s="14">
        <f t="shared" si="3"/>
        <v>0</v>
      </c>
      <c r="J45" s="14">
        <f t="shared" si="11"/>
        <v>0</v>
      </c>
      <c r="K45" s="14"/>
      <c r="L45" s="14"/>
      <c r="M45" s="14">
        <f t="shared" ref="M45" si="12">K45*L45</f>
        <v>0</v>
      </c>
      <c r="N45" s="14"/>
      <c r="O45" s="14">
        <f t="shared" si="4"/>
        <v>0</v>
      </c>
      <c r="P45" s="14">
        <f t="shared" ref="P45" si="13">N45*O45</f>
        <v>0</v>
      </c>
      <c r="Q45" s="14">
        <f t="shared" si="8"/>
        <v>0</v>
      </c>
      <c r="R45" s="14"/>
      <c r="S45" s="14"/>
      <c r="T45" s="14">
        <v>1268578</v>
      </c>
      <c r="U45" s="14">
        <f t="shared" si="5"/>
        <v>1268578</v>
      </c>
      <c r="V45" s="14">
        <f t="shared" si="6"/>
        <v>1268578</v>
      </c>
      <c r="W45" s="14">
        <f t="shared" si="6"/>
        <v>1268578</v>
      </c>
    </row>
  </sheetData>
  <mergeCells count="2">
    <mergeCell ref="B5:U5"/>
    <mergeCell ref="A5:A6"/>
  </mergeCells>
  <conditionalFormatting sqref="A3:K45 L2:W4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35433070866141736" right="0.19685039370078741" top="0.51181102362204722" bottom="0.23622047244094491" header="0.31496062992125984" footer="0.31496062992125984"/>
  <pageSetup paperSize="9" scale="6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субвенции</vt:lpstr>
      <vt:lpstr>'расчет субвенции'!Заголовки_для_печати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А. Вялых</dc:creator>
  <cp:lastModifiedBy>Zvyagina_I</cp:lastModifiedBy>
  <cp:lastPrinted>2021-10-22T10:56:42Z</cp:lastPrinted>
  <dcterms:created xsi:type="dcterms:W3CDTF">2020-10-05T12:05:53Z</dcterms:created>
  <dcterms:modified xsi:type="dcterms:W3CDTF">2021-10-22T10:56:45Z</dcterms:modified>
</cp:coreProperties>
</file>