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12360" windowWidth="14805" windowHeight="8010"/>
  </bookViews>
  <sheets>
    <sheet name="СВОДНЫЙ" sheetId="3" r:id="rId1"/>
  </sheets>
  <definedNames>
    <definedName name="_xlnm.Print_Area" localSheetId="0">СВОДНЫЙ!$A$1:$M$40</definedName>
  </definedNames>
  <calcPr calcId="125725"/>
</workbook>
</file>

<file path=xl/calcChain.xml><?xml version="1.0" encoding="utf-8"?>
<calcChain xmlns="http://schemas.openxmlformats.org/spreadsheetml/2006/main">
  <c r="I40" i="3"/>
  <c r="I39"/>
  <c r="L7"/>
  <c r="K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7"/>
  <c r="H40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7"/>
  <c r="F40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7"/>
  <c r="E40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7"/>
  <c r="D40"/>
  <c r="L22"/>
  <c r="C14"/>
  <c r="C24"/>
  <c r="C22"/>
  <c r="L39"/>
  <c r="L8"/>
  <c r="L9"/>
  <c r="L10"/>
  <c r="L11"/>
  <c r="L12"/>
  <c r="L13"/>
  <c r="L14"/>
  <c r="L15"/>
  <c r="L16"/>
  <c r="L17"/>
  <c r="L18"/>
  <c r="L19"/>
  <c r="L20"/>
  <c r="L21"/>
  <c r="L23"/>
  <c r="L24"/>
  <c r="L25"/>
  <c r="L26"/>
  <c r="L27"/>
  <c r="L28"/>
  <c r="L29"/>
  <c r="L30"/>
  <c r="L31"/>
  <c r="L32"/>
  <c r="L33"/>
  <c r="L34"/>
  <c r="L35"/>
  <c r="L36"/>
  <c r="L37"/>
  <c r="L38"/>
  <c r="K8"/>
  <c r="K9"/>
  <c r="K10"/>
  <c r="K11"/>
  <c r="K12"/>
  <c r="K13"/>
  <c r="K14"/>
  <c r="K15"/>
  <c r="K16"/>
  <c r="K17"/>
  <c r="K18"/>
  <c r="K19"/>
  <c r="K20"/>
  <c r="K21"/>
  <c r="K23"/>
  <c r="K24"/>
  <c r="K25"/>
  <c r="K26"/>
  <c r="K27"/>
  <c r="K28"/>
  <c r="K29"/>
  <c r="K30"/>
  <c r="K31"/>
  <c r="K32"/>
  <c r="K33"/>
  <c r="K34"/>
  <c r="K35"/>
  <c r="K36"/>
  <c r="K37"/>
  <c r="K38"/>
  <c r="K39"/>
  <c r="J40"/>
  <c r="G40" l="1"/>
  <c r="L40" s="1"/>
  <c r="K22"/>
  <c r="K40" s="1"/>
  <c r="C40"/>
</calcChain>
</file>

<file path=xl/sharedStrings.xml><?xml version="1.0" encoding="utf-8"?>
<sst xmlns="http://schemas.openxmlformats.org/spreadsheetml/2006/main" count="100" uniqueCount="89">
  <si>
    <t/>
  </si>
  <si>
    <t>№ 
п/п</t>
  </si>
  <si>
    <t>Наименование муниципального образования</t>
  </si>
  <si>
    <t>1</t>
  </si>
  <si>
    <t>2</t>
  </si>
  <si>
    <t>3</t>
  </si>
  <si>
    <t>4</t>
  </si>
  <si>
    <t>5=4-3</t>
  </si>
  <si>
    <t>6=4/3*100</t>
  </si>
  <si>
    <t>7</t>
  </si>
  <si>
    <t>8=7-4</t>
  </si>
  <si>
    <t>9=7/4*100</t>
  </si>
  <si>
    <t>Беловский район</t>
  </si>
  <si>
    <t>Большесолдатский район</t>
  </si>
  <si>
    <t>Глушковский район</t>
  </si>
  <si>
    <t>Горшеченский район</t>
  </si>
  <si>
    <t>5</t>
  </si>
  <si>
    <t>Дмитриевский район</t>
  </si>
  <si>
    <t>6</t>
  </si>
  <si>
    <t>Железногорский район</t>
  </si>
  <si>
    <t>Золотухинский район</t>
  </si>
  <si>
    <t>8</t>
  </si>
  <si>
    <t>Касторенский район</t>
  </si>
  <si>
    <t>9</t>
  </si>
  <si>
    <t>Конышевский район</t>
  </si>
  <si>
    <t>10</t>
  </si>
  <si>
    <t>Кореневский район</t>
  </si>
  <si>
    <t>Курский район</t>
  </si>
  <si>
    <t>12</t>
  </si>
  <si>
    <t>Курчатовский район</t>
  </si>
  <si>
    <t>13</t>
  </si>
  <si>
    <t>Льговский район</t>
  </si>
  <si>
    <t>14</t>
  </si>
  <si>
    <t>Мантуровский район</t>
  </si>
  <si>
    <t>15</t>
  </si>
  <si>
    <t>Медвенский район</t>
  </si>
  <si>
    <t>16</t>
  </si>
  <si>
    <t>Обоянский район</t>
  </si>
  <si>
    <t>17</t>
  </si>
  <si>
    <t>Октябрьский район</t>
  </si>
  <si>
    <t>18</t>
  </si>
  <si>
    <t>Поныровский район</t>
  </si>
  <si>
    <t>19</t>
  </si>
  <si>
    <t>Пристенский район</t>
  </si>
  <si>
    <t>20</t>
  </si>
  <si>
    <t>Рыльский район</t>
  </si>
  <si>
    <t>21</t>
  </si>
  <si>
    <t>Советский район</t>
  </si>
  <si>
    <t>22</t>
  </si>
  <si>
    <t>Солнцевский район</t>
  </si>
  <si>
    <t>23</t>
  </si>
  <si>
    <t>Суджанский район</t>
  </si>
  <si>
    <t>24</t>
  </si>
  <si>
    <t>Тимский район</t>
  </si>
  <si>
    <t>25</t>
  </si>
  <si>
    <t>Фатежский район</t>
  </si>
  <si>
    <t>26</t>
  </si>
  <si>
    <t>Хомутовский район</t>
  </si>
  <si>
    <t>27</t>
  </si>
  <si>
    <t>Черемисиновский район</t>
  </si>
  <si>
    <t>28</t>
  </si>
  <si>
    <t>Щигровский район</t>
  </si>
  <si>
    <t>29</t>
  </si>
  <si>
    <t>город Железногорск</t>
  </si>
  <si>
    <t>30</t>
  </si>
  <si>
    <t>город Курск</t>
  </si>
  <si>
    <t>31</t>
  </si>
  <si>
    <t>город Курчатов</t>
  </si>
  <si>
    <t>32</t>
  </si>
  <si>
    <t>город Льгов</t>
  </si>
  <si>
    <t>33</t>
  </si>
  <si>
    <t>город Щигры</t>
  </si>
  <si>
    <t>Всего по области</t>
  </si>
  <si>
    <t>по информации УФНС России по Курской области в соответствии с приказом Министерства финансов Российской Федерации и Федеральной налоговой службы от 30 июня 2008 года № 65н/ММ-3-1/295@</t>
  </si>
  <si>
    <t>11=10-7</t>
  </si>
  <si>
    <t>12=10/7*100</t>
  </si>
  <si>
    <t>тыс. рублей</t>
  </si>
  <si>
    <t>по кодам БК 1 06 06000 00 0000 110 и 1 09 04050 00 0000 110</t>
  </si>
  <si>
    <t>Отклонение показателя на 01.01.2023 года от показателя на 01.01.2022 года, (+/-)</t>
  </si>
  <si>
    <t>Темп роста (снижения) 2022 года к 2021 году, %</t>
  </si>
  <si>
    <t>Отклонение показателя на 01.01.2024 года от показателя на 01.01.2023 года, (+/-)</t>
  </si>
  <si>
    <t>Темп роста (снижения) 2023 года к 2022 году, %</t>
  </si>
  <si>
    <t>Сведения о задолженности по земельному налогу по состоянию на 01.03.2024 года</t>
  </si>
  <si>
    <t xml:space="preserve">Задолженность на 01.01.2022 </t>
  </si>
  <si>
    <t>Задолженность на 01.01.2023</t>
  </si>
  <si>
    <t>Задолженность на 01.01.2024</t>
  </si>
  <si>
    <t xml:space="preserve">Задолженность на 01.03.2024 </t>
  </si>
  <si>
    <t>Отклонение показателя на 01.03.2024 года от показателя на 01.01.2024 года, (+/-)</t>
  </si>
  <si>
    <t>Темп роста (снижения) 01.03.2024 года к 01.01.2024 году, %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</si>
</sst>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0"/>
      <color rgb="FF000000"/>
      <name val="Times New Roman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top" wrapText="1"/>
    </xf>
  </cellStyleXfs>
  <cellXfs count="40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6" fillId="0" borderId="0" xfId="0" applyFont="1" applyFill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2" fillId="0" borderId="7" xfId="0" applyFont="1" applyFill="1" applyBorder="1" applyAlignment="1" applyProtection="1">
      <alignment vertical="center" wrapText="1"/>
      <protection hidden="1"/>
    </xf>
    <xf numFmtId="3" fontId="5" fillId="3" borderId="7" xfId="0" applyNumberFormat="1" applyFont="1" applyFill="1" applyBorder="1" applyAlignment="1" applyProtection="1">
      <alignment vertical="center" wrapText="1"/>
      <protection hidden="1"/>
    </xf>
    <xf numFmtId="3" fontId="5" fillId="0" borderId="7" xfId="0" applyNumberFormat="1" applyFont="1" applyFill="1" applyBorder="1" applyAlignment="1" applyProtection="1">
      <alignment vertical="center" wrapText="1"/>
      <protection hidden="1"/>
    </xf>
    <xf numFmtId="0" fontId="2" fillId="0" borderId="5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vertical="center" wrapText="1"/>
      <protection hidden="1"/>
    </xf>
    <xf numFmtId="0" fontId="2" fillId="0" borderId="9" xfId="0" applyFont="1" applyFill="1" applyBorder="1" applyAlignment="1" applyProtection="1">
      <alignment horizontal="center" vertical="center" wrapText="1"/>
      <protection hidden="1"/>
    </xf>
    <xf numFmtId="0" fontId="2" fillId="0" borderId="10" xfId="0" applyFont="1" applyFill="1" applyBorder="1" applyAlignment="1" applyProtection="1">
      <alignment vertical="center" wrapText="1"/>
      <protection hidden="1"/>
    </xf>
    <xf numFmtId="3" fontId="3" fillId="2" borderId="3" xfId="0" applyNumberFormat="1" applyFont="1" applyFill="1" applyBorder="1" applyAlignment="1" applyProtection="1">
      <alignment vertical="center" wrapText="1"/>
      <protection hidden="1"/>
    </xf>
    <xf numFmtId="0" fontId="0" fillId="0" borderId="0" xfId="0" applyFont="1" applyFill="1" applyBorder="1" applyAlignment="1">
      <alignment vertical="top" wrapText="1"/>
    </xf>
    <xf numFmtId="3" fontId="5" fillId="0" borderId="0" xfId="0" applyNumberFormat="1" applyFont="1" applyFill="1" applyBorder="1" applyAlignment="1" applyProtection="1">
      <alignment vertical="center" wrapText="1"/>
      <protection hidden="1"/>
    </xf>
    <xf numFmtId="3" fontId="3" fillId="4" borderId="0" xfId="0" applyNumberFormat="1" applyFont="1" applyFill="1" applyBorder="1" applyAlignment="1" applyProtection="1">
      <alignment vertical="center" wrapText="1"/>
      <protection hidden="1"/>
    </xf>
    <xf numFmtId="3" fontId="3" fillId="0" borderId="0" xfId="0" applyNumberFormat="1" applyFont="1" applyFill="1" applyAlignment="1">
      <alignment vertical="top" wrapText="1"/>
    </xf>
    <xf numFmtId="0" fontId="4" fillId="3" borderId="13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 applyProtection="1">
      <alignment vertical="center" wrapText="1"/>
      <protection hidden="1"/>
    </xf>
    <xf numFmtId="3" fontId="5" fillId="3" borderId="14" xfId="0" applyNumberFormat="1" applyFont="1" applyFill="1" applyBorder="1" applyAlignment="1" applyProtection="1">
      <alignment vertical="center" wrapText="1"/>
      <protection hidden="1"/>
    </xf>
    <xf numFmtId="164" fontId="5" fillId="0" borderId="7" xfId="0" applyNumberFormat="1" applyFont="1" applyFill="1" applyBorder="1" applyAlignment="1" applyProtection="1">
      <alignment vertical="center" wrapText="1"/>
      <protection hidden="1"/>
    </xf>
    <xf numFmtId="164" fontId="3" fillId="2" borderId="3" xfId="0" applyNumberFormat="1" applyFont="1" applyFill="1" applyBorder="1" applyAlignment="1" applyProtection="1">
      <alignment vertical="center" wrapText="1"/>
      <protection hidden="1"/>
    </xf>
    <xf numFmtId="164" fontId="5" fillId="0" borderId="8" xfId="0" applyNumberFormat="1" applyFont="1" applyFill="1" applyBorder="1" applyAlignment="1" applyProtection="1">
      <alignment vertical="center" wrapText="1"/>
      <protection hidden="1"/>
    </xf>
    <xf numFmtId="3" fontId="0" fillId="0" borderId="0" xfId="0" applyNumberFormat="1" applyFont="1" applyFill="1" applyAlignment="1">
      <alignment vertical="top" wrapText="1"/>
    </xf>
    <xf numFmtId="3" fontId="3" fillId="2" borderId="16" xfId="0" applyNumberFormat="1" applyFont="1" applyFill="1" applyBorder="1" applyAlignment="1" applyProtection="1">
      <alignment vertical="center" wrapText="1"/>
      <protection hidden="1"/>
    </xf>
    <xf numFmtId="3" fontId="3" fillId="2" borderId="17" xfId="0" applyNumberFormat="1" applyFont="1" applyFill="1" applyBorder="1" applyAlignment="1" applyProtection="1">
      <alignment vertical="center" wrapText="1"/>
      <protection hidden="1"/>
    </xf>
    <xf numFmtId="164" fontId="5" fillId="0" borderId="14" xfId="0" applyNumberFormat="1" applyFont="1" applyFill="1" applyBorder="1" applyAlignment="1" applyProtection="1">
      <alignment vertical="center" wrapText="1"/>
      <protection hidden="1"/>
    </xf>
    <xf numFmtId="164" fontId="3" fillId="2" borderId="15" xfId="0" applyNumberFormat="1" applyFont="1" applyFill="1" applyBorder="1" applyAlignment="1" applyProtection="1">
      <alignment vertical="center" wrapText="1"/>
      <protection hidden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5"/>
  <sheetViews>
    <sheetView tabSelected="1" zoomScale="80" zoomScaleNormal="80" workbookViewId="0">
      <selection activeCell="J40" sqref="J40"/>
    </sheetView>
  </sheetViews>
  <sheetFormatPr defaultRowHeight="12.75"/>
  <cols>
    <col min="1" max="1" width="4.1640625" customWidth="1"/>
    <col min="2" max="2" width="22.83203125" customWidth="1"/>
    <col min="3" max="4" width="16.33203125" customWidth="1"/>
    <col min="5" max="6" width="14.83203125" customWidth="1"/>
    <col min="7" max="7" width="16.5" customWidth="1"/>
    <col min="8" max="9" width="14.83203125" customWidth="1"/>
    <col min="10" max="10" width="16.5" customWidth="1"/>
    <col min="11" max="11" width="15" customWidth="1"/>
    <col min="12" max="12" width="14.83203125" customWidth="1"/>
    <col min="14" max="14" width="15.33203125" bestFit="1" customWidth="1"/>
    <col min="16" max="16" width="20.33203125" customWidth="1"/>
  </cols>
  <sheetData>
    <row r="1" spans="1:16" ht="17.25" customHeight="1">
      <c r="A1" s="39" t="s">
        <v>82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6" ht="38.25" customHeight="1">
      <c r="A2" s="39" t="s">
        <v>73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6" s="9" customFormat="1" ht="17.25" customHeight="1">
      <c r="A3" s="39" t="s">
        <v>77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16" ht="18" customHeight="1" thickBot="1">
      <c r="A4" s="7" t="s">
        <v>0</v>
      </c>
      <c r="B4" s="7" t="s">
        <v>0</v>
      </c>
      <c r="C4" s="7" t="s">
        <v>0</v>
      </c>
      <c r="D4" s="7"/>
      <c r="E4" s="7" t="s">
        <v>0</v>
      </c>
      <c r="F4" s="7" t="s">
        <v>0</v>
      </c>
      <c r="G4" s="7" t="s">
        <v>0</v>
      </c>
      <c r="H4" s="7" t="s">
        <v>0</v>
      </c>
      <c r="I4" s="7" t="s">
        <v>0</v>
      </c>
      <c r="J4" s="7" t="s">
        <v>0</v>
      </c>
      <c r="K4" s="7" t="s">
        <v>0</v>
      </c>
      <c r="L4" s="1" t="s">
        <v>76</v>
      </c>
    </row>
    <row r="5" spans="1:16" s="5" customFormat="1" ht="80.25" customHeight="1" thickBot="1">
      <c r="A5" s="11" t="s">
        <v>1</v>
      </c>
      <c r="B5" s="12" t="s">
        <v>2</v>
      </c>
      <c r="C5" s="12" t="s">
        <v>83</v>
      </c>
      <c r="D5" s="12" t="s">
        <v>84</v>
      </c>
      <c r="E5" s="12" t="s">
        <v>78</v>
      </c>
      <c r="F5" s="12" t="s">
        <v>79</v>
      </c>
      <c r="G5" s="12" t="s">
        <v>85</v>
      </c>
      <c r="H5" s="12" t="s">
        <v>80</v>
      </c>
      <c r="I5" s="12" t="s">
        <v>81</v>
      </c>
      <c r="J5" s="12" t="s">
        <v>86</v>
      </c>
      <c r="K5" s="12" t="s">
        <v>87</v>
      </c>
      <c r="L5" s="12" t="s">
        <v>88</v>
      </c>
    </row>
    <row r="6" spans="1:16" ht="18" customHeight="1" thickBot="1">
      <c r="A6" s="2" t="s">
        <v>3</v>
      </c>
      <c r="B6" s="3" t="s">
        <v>4</v>
      </c>
      <c r="C6" s="8">
        <v>3</v>
      </c>
      <c r="D6" s="8">
        <v>4</v>
      </c>
      <c r="E6" s="3" t="s">
        <v>7</v>
      </c>
      <c r="F6" s="3" t="s">
        <v>8</v>
      </c>
      <c r="G6" s="8">
        <v>7</v>
      </c>
      <c r="H6" s="3" t="s">
        <v>10</v>
      </c>
      <c r="I6" s="3" t="s">
        <v>11</v>
      </c>
      <c r="J6" s="26">
        <v>10</v>
      </c>
      <c r="K6" s="3" t="s">
        <v>74</v>
      </c>
      <c r="L6" s="4" t="s">
        <v>75</v>
      </c>
      <c r="P6" s="22"/>
    </row>
    <row r="7" spans="1:16" ht="15" customHeight="1">
      <c r="A7" s="13" t="s">
        <v>3</v>
      </c>
      <c r="B7" s="14" t="s">
        <v>12</v>
      </c>
      <c r="C7" s="15">
        <v>2009</v>
      </c>
      <c r="D7" s="15">
        <v>1878</v>
      </c>
      <c r="E7" s="16">
        <f>D7-C7</f>
        <v>-131</v>
      </c>
      <c r="F7" s="29">
        <f>D7/C7*100</f>
        <v>93.479342956694879</v>
      </c>
      <c r="G7" s="15">
        <v>1850</v>
      </c>
      <c r="H7" s="16">
        <f>G7-D7</f>
        <v>-28</v>
      </c>
      <c r="I7" s="29">
        <f>G7/D7*100</f>
        <v>98.50905218317358</v>
      </c>
      <c r="J7" s="15">
        <v>1759</v>
      </c>
      <c r="K7" s="16">
        <f>J7-G7</f>
        <v>-91</v>
      </c>
      <c r="L7" s="31">
        <f>J7/G7*100</f>
        <v>95.081081081081081</v>
      </c>
      <c r="N7" s="27"/>
      <c r="P7" s="23"/>
    </row>
    <row r="8" spans="1:16" ht="15" customHeight="1">
      <c r="A8" s="17" t="s">
        <v>4</v>
      </c>
      <c r="B8" s="18" t="s">
        <v>13</v>
      </c>
      <c r="C8" s="15">
        <v>2977</v>
      </c>
      <c r="D8" s="15">
        <v>2249</v>
      </c>
      <c r="E8" s="16">
        <f t="shared" ref="E8:E39" si="0">D8-C8</f>
        <v>-728</v>
      </c>
      <c r="F8" s="29">
        <f t="shared" ref="F8:F39" si="1">D8/C8*100</f>
        <v>75.545851528384276</v>
      </c>
      <c r="G8" s="15">
        <v>1802</v>
      </c>
      <c r="H8" s="16">
        <f t="shared" ref="H8:H39" si="2">G8-D8</f>
        <v>-447</v>
      </c>
      <c r="I8" s="29">
        <f t="shared" ref="I8:I40" si="3">G8/D8*100</f>
        <v>80.124499777678977</v>
      </c>
      <c r="J8" s="15">
        <v>1846</v>
      </c>
      <c r="K8" s="16">
        <f t="shared" ref="K8:K39" si="4">J8-G8</f>
        <v>44</v>
      </c>
      <c r="L8" s="31">
        <f t="shared" ref="L8:L39" si="5">J8/G8*100</f>
        <v>102.44173140954496</v>
      </c>
      <c r="N8" s="27"/>
      <c r="P8" s="23"/>
    </row>
    <row r="9" spans="1:16" ht="15" customHeight="1">
      <c r="A9" s="17" t="s">
        <v>5</v>
      </c>
      <c r="B9" s="18" t="s">
        <v>14</v>
      </c>
      <c r="C9" s="15">
        <v>3687</v>
      </c>
      <c r="D9" s="15">
        <v>4241</v>
      </c>
      <c r="E9" s="16">
        <f t="shared" si="0"/>
        <v>554</v>
      </c>
      <c r="F9" s="29">
        <f t="shared" si="1"/>
        <v>115.0257662055872</v>
      </c>
      <c r="G9" s="15">
        <v>3690</v>
      </c>
      <c r="H9" s="16">
        <f t="shared" si="2"/>
        <v>-551</v>
      </c>
      <c r="I9" s="29">
        <f t="shared" si="3"/>
        <v>87.007781183683093</v>
      </c>
      <c r="J9" s="15">
        <v>3578</v>
      </c>
      <c r="K9" s="16">
        <f t="shared" si="4"/>
        <v>-112</v>
      </c>
      <c r="L9" s="31">
        <f t="shared" si="5"/>
        <v>96.964769647696485</v>
      </c>
      <c r="N9" s="27"/>
      <c r="P9" s="23"/>
    </row>
    <row r="10" spans="1:16" ht="15" customHeight="1">
      <c r="A10" s="17" t="s">
        <v>6</v>
      </c>
      <c r="B10" s="18" t="s">
        <v>15</v>
      </c>
      <c r="C10" s="15">
        <v>4443</v>
      </c>
      <c r="D10" s="15">
        <v>4324</v>
      </c>
      <c r="E10" s="16">
        <f t="shared" si="0"/>
        <v>-119</v>
      </c>
      <c r="F10" s="29">
        <f t="shared" si="1"/>
        <v>97.321629529597118</v>
      </c>
      <c r="G10" s="15">
        <v>3878</v>
      </c>
      <c r="H10" s="16">
        <f t="shared" si="2"/>
        <v>-446</v>
      </c>
      <c r="I10" s="29">
        <f t="shared" si="3"/>
        <v>89.6854764107308</v>
      </c>
      <c r="J10" s="15">
        <v>3875</v>
      </c>
      <c r="K10" s="16">
        <f t="shared" si="4"/>
        <v>-3</v>
      </c>
      <c r="L10" s="31">
        <f t="shared" si="5"/>
        <v>99.922640536358955</v>
      </c>
      <c r="N10" s="27"/>
      <c r="P10" s="23"/>
    </row>
    <row r="11" spans="1:16" ht="15" customHeight="1">
      <c r="A11" s="17" t="s">
        <v>16</v>
      </c>
      <c r="B11" s="18" t="s">
        <v>17</v>
      </c>
      <c r="C11" s="15">
        <v>11402</v>
      </c>
      <c r="D11" s="15">
        <v>1247</v>
      </c>
      <c r="E11" s="16">
        <f t="shared" si="0"/>
        <v>-10155</v>
      </c>
      <c r="F11" s="29">
        <f t="shared" si="1"/>
        <v>10.936677775828802</v>
      </c>
      <c r="G11" s="15">
        <v>1111</v>
      </c>
      <c r="H11" s="16">
        <f t="shared" si="2"/>
        <v>-136</v>
      </c>
      <c r="I11" s="29">
        <f t="shared" si="3"/>
        <v>89.093825180433043</v>
      </c>
      <c r="J11" s="15">
        <v>1006</v>
      </c>
      <c r="K11" s="16">
        <f t="shared" si="4"/>
        <v>-105</v>
      </c>
      <c r="L11" s="31">
        <f t="shared" si="5"/>
        <v>90.54905490549055</v>
      </c>
      <c r="N11" s="27"/>
      <c r="P11" s="23"/>
    </row>
    <row r="12" spans="1:16" ht="15" customHeight="1">
      <c r="A12" s="17" t="s">
        <v>18</v>
      </c>
      <c r="B12" s="18" t="s">
        <v>19</v>
      </c>
      <c r="C12" s="15">
        <v>10412</v>
      </c>
      <c r="D12" s="15">
        <v>13489</v>
      </c>
      <c r="E12" s="16">
        <f t="shared" si="0"/>
        <v>3077</v>
      </c>
      <c r="F12" s="29">
        <f t="shared" si="1"/>
        <v>129.5524394928928</v>
      </c>
      <c r="G12" s="15">
        <v>10412</v>
      </c>
      <c r="H12" s="16">
        <f t="shared" si="2"/>
        <v>-3077</v>
      </c>
      <c r="I12" s="29">
        <f t="shared" si="3"/>
        <v>77.188820520424045</v>
      </c>
      <c r="J12" s="15">
        <v>9946</v>
      </c>
      <c r="K12" s="16">
        <f t="shared" si="4"/>
        <v>-466</v>
      </c>
      <c r="L12" s="31">
        <f t="shared" si="5"/>
        <v>95.52439492892816</v>
      </c>
      <c r="N12" s="27"/>
      <c r="P12" s="23"/>
    </row>
    <row r="13" spans="1:16" ht="15" customHeight="1">
      <c r="A13" s="17" t="s">
        <v>9</v>
      </c>
      <c r="B13" s="18" t="s">
        <v>20</v>
      </c>
      <c r="C13" s="15">
        <v>4552</v>
      </c>
      <c r="D13" s="15">
        <v>4399</v>
      </c>
      <c r="E13" s="16">
        <f t="shared" si="0"/>
        <v>-153</v>
      </c>
      <c r="F13" s="29">
        <f t="shared" si="1"/>
        <v>96.63884007029877</v>
      </c>
      <c r="G13" s="15">
        <v>4279</v>
      </c>
      <c r="H13" s="16">
        <f t="shared" si="2"/>
        <v>-120</v>
      </c>
      <c r="I13" s="29">
        <f t="shared" si="3"/>
        <v>97.272107297112981</v>
      </c>
      <c r="J13" s="15">
        <v>3697</v>
      </c>
      <c r="K13" s="16">
        <f t="shared" si="4"/>
        <v>-582</v>
      </c>
      <c r="L13" s="31">
        <f t="shared" si="5"/>
        <v>86.398691283010052</v>
      </c>
      <c r="N13" s="27"/>
      <c r="P13" s="23"/>
    </row>
    <row r="14" spans="1:16" ht="15" customHeight="1">
      <c r="A14" s="17" t="s">
        <v>21</v>
      </c>
      <c r="B14" s="18" t="s">
        <v>22</v>
      </c>
      <c r="C14" s="15">
        <f>1587+1</f>
        <v>1588</v>
      </c>
      <c r="D14" s="15">
        <v>937</v>
      </c>
      <c r="E14" s="16">
        <f t="shared" si="0"/>
        <v>-651</v>
      </c>
      <c r="F14" s="29">
        <f t="shared" si="1"/>
        <v>59.005037783375315</v>
      </c>
      <c r="G14" s="15">
        <v>926</v>
      </c>
      <c r="H14" s="16">
        <f t="shared" si="2"/>
        <v>-11</v>
      </c>
      <c r="I14" s="29">
        <f t="shared" si="3"/>
        <v>98.826040554962646</v>
      </c>
      <c r="J14" s="15">
        <v>1108</v>
      </c>
      <c r="K14" s="16">
        <f t="shared" si="4"/>
        <v>182</v>
      </c>
      <c r="L14" s="31">
        <f t="shared" si="5"/>
        <v>119.65442764578833</v>
      </c>
      <c r="N14" s="27"/>
      <c r="P14" s="23"/>
    </row>
    <row r="15" spans="1:16" ht="15" customHeight="1">
      <c r="A15" s="17" t="s">
        <v>23</v>
      </c>
      <c r="B15" s="18" t="s">
        <v>24</v>
      </c>
      <c r="C15" s="15">
        <v>2230</v>
      </c>
      <c r="D15" s="15">
        <v>2562</v>
      </c>
      <c r="E15" s="16">
        <f t="shared" si="0"/>
        <v>332</v>
      </c>
      <c r="F15" s="29">
        <f t="shared" si="1"/>
        <v>114.88789237668162</v>
      </c>
      <c r="G15" s="15">
        <v>1966</v>
      </c>
      <c r="H15" s="16">
        <f t="shared" si="2"/>
        <v>-596</v>
      </c>
      <c r="I15" s="29">
        <f t="shared" si="3"/>
        <v>76.736924277907875</v>
      </c>
      <c r="J15" s="15">
        <v>1911</v>
      </c>
      <c r="K15" s="16">
        <f t="shared" si="4"/>
        <v>-55</v>
      </c>
      <c r="L15" s="31">
        <f t="shared" si="5"/>
        <v>97.202441505595118</v>
      </c>
      <c r="N15" s="27"/>
      <c r="P15" s="23"/>
    </row>
    <row r="16" spans="1:16" ht="15" customHeight="1">
      <c r="A16" s="17" t="s">
        <v>25</v>
      </c>
      <c r="B16" s="18" t="s">
        <v>26</v>
      </c>
      <c r="C16" s="15">
        <v>2544</v>
      </c>
      <c r="D16" s="15">
        <v>2276</v>
      </c>
      <c r="E16" s="16">
        <f t="shared" si="0"/>
        <v>-268</v>
      </c>
      <c r="F16" s="29">
        <f t="shared" si="1"/>
        <v>89.465408805031444</v>
      </c>
      <c r="G16" s="15">
        <v>2097</v>
      </c>
      <c r="H16" s="16">
        <f t="shared" si="2"/>
        <v>-179</v>
      </c>
      <c r="I16" s="29">
        <f t="shared" si="3"/>
        <v>92.135325131810191</v>
      </c>
      <c r="J16" s="15">
        <v>1965</v>
      </c>
      <c r="K16" s="16">
        <f t="shared" si="4"/>
        <v>-132</v>
      </c>
      <c r="L16" s="31">
        <f t="shared" si="5"/>
        <v>93.705293276108719</v>
      </c>
      <c r="N16" s="27"/>
      <c r="P16" s="23"/>
    </row>
    <row r="17" spans="1:16" ht="15" customHeight="1">
      <c r="A17" s="17">
        <v>11</v>
      </c>
      <c r="B17" s="18" t="s">
        <v>27</v>
      </c>
      <c r="C17" s="15">
        <v>38031</v>
      </c>
      <c r="D17" s="15">
        <v>37093</v>
      </c>
      <c r="E17" s="16">
        <f t="shared" si="0"/>
        <v>-938</v>
      </c>
      <c r="F17" s="29">
        <f t="shared" si="1"/>
        <v>97.533591017853865</v>
      </c>
      <c r="G17" s="15">
        <v>27559</v>
      </c>
      <c r="H17" s="16">
        <f t="shared" si="2"/>
        <v>-9534</v>
      </c>
      <c r="I17" s="29">
        <f t="shared" si="3"/>
        <v>74.297037176825825</v>
      </c>
      <c r="J17" s="15">
        <v>23638</v>
      </c>
      <c r="K17" s="16">
        <f t="shared" si="4"/>
        <v>-3921</v>
      </c>
      <c r="L17" s="31">
        <f t="shared" si="5"/>
        <v>85.772342973257381</v>
      </c>
      <c r="N17" s="27"/>
      <c r="P17" s="23"/>
    </row>
    <row r="18" spans="1:16" ht="15" customHeight="1">
      <c r="A18" s="17" t="s">
        <v>28</v>
      </c>
      <c r="B18" s="18" t="s">
        <v>29</v>
      </c>
      <c r="C18" s="15">
        <v>3328</v>
      </c>
      <c r="D18" s="15">
        <v>2793</v>
      </c>
      <c r="E18" s="16">
        <f t="shared" si="0"/>
        <v>-535</v>
      </c>
      <c r="F18" s="29">
        <f t="shared" si="1"/>
        <v>83.92427884615384</v>
      </c>
      <c r="G18" s="15">
        <v>2172</v>
      </c>
      <c r="H18" s="16">
        <f t="shared" si="2"/>
        <v>-621</v>
      </c>
      <c r="I18" s="29">
        <f t="shared" si="3"/>
        <v>77.765843179377015</v>
      </c>
      <c r="J18" s="15">
        <v>2188</v>
      </c>
      <c r="K18" s="16">
        <f t="shared" si="4"/>
        <v>16</v>
      </c>
      <c r="L18" s="31">
        <f t="shared" si="5"/>
        <v>100.73664825046041</v>
      </c>
      <c r="N18" s="27"/>
      <c r="P18" s="23"/>
    </row>
    <row r="19" spans="1:16" ht="15" customHeight="1">
      <c r="A19" s="17" t="s">
        <v>30</v>
      </c>
      <c r="B19" s="18" t="s">
        <v>31</v>
      </c>
      <c r="C19" s="15">
        <v>5176</v>
      </c>
      <c r="D19" s="15">
        <v>6589</v>
      </c>
      <c r="E19" s="16">
        <f t="shared" si="0"/>
        <v>1413</v>
      </c>
      <c r="F19" s="29">
        <f t="shared" si="1"/>
        <v>127.29907264296753</v>
      </c>
      <c r="G19" s="15">
        <v>4323</v>
      </c>
      <c r="H19" s="16">
        <f t="shared" si="2"/>
        <v>-2266</v>
      </c>
      <c r="I19" s="29">
        <f t="shared" si="3"/>
        <v>65.609348914858103</v>
      </c>
      <c r="J19" s="15">
        <v>4292</v>
      </c>
      <c r="K19" s="16">
        <f t="shared" si="4"/>
        <v>-31</v>
      </c>
      <c r="L19" s="31">
        <f t="shared" si="5"/>
        <v>99.282905389775621</v>
      </c>
      <c r="N19" s="27"/>
      <c r="P19" s="23"/>
    </row>
    <row r="20" spans="1:16" ht="15" customHeight="1">
      <c r="A20" s="17" t="s">
        <v>32</v>
      </c>
      <c r="B20" s="18" t="s">
        <v>33</v>
      </c>
      <c r="C20" s="15">
        <v>2929</v>
      </c>
      <c r="D20" s="15">
        <v>2614</v>
      </c>
      <c r="E20" s="16">
        <f t="shared" si="0"/>
        <v>-315</v>
      </c>
      <c r="F20" s="29">
        <f t="shared" si="1"/>
        <v>89.245476271765114</v>
      </c>
      <c r="G20" s="15">
        <v>1653</v>
      </c>
      <c r="H20" s="16">
        <f t="shared" si="2"/>
        <v>-961</v>
      </c>
      <c r="I20" s="29">
        <f t="shared" si="3"/>
        <v>63.236419280795722</v>
      </c>
      <c r="J20" s="15">
        <v>1544</v>
      </c>
      <c r="K20" s="16">
        <f t="shared" si="4"/>
        <v>-109</v>
      </c>
      <c r="L20" s="31">
        <f t="shared" si="5"/>
        <v>93.405928614640047</v>
      </c>
      <c r="N20" s="27"/>
      <c r="P20" s="23"/>
    </row>
    <row r="21" spans="1:16" ht="15" customHeight="1">
      <c r="A21" s="17" t="s">
        <v>34</v>
      </c>
      <c r="B21" s="18" t="s">
        <v>35</v>
      </c>
      <c r="C21" s="15">
        <v>6462</v>
      </c>
      <c r="D21" s="15">
        <v>6398</v>
      </c>
      <c r="E21" s="16">
        <f t="shared" si="0"/>
        <v>-64</v>
      </c>
      <c r="F21" s="29">
        <f t="shared" si="1"/>
        <v>99.009594552770039</v>
      </c>
      <c r="G21" s="15">
        <v>4631</v>
      </c>
      <c r="H21" s="16">
        <f t="shared" si="2"/>
        <v>-1767</v>
      </c>
      <c r="I21" s="29">
        <f t="shared" si="3"/>
        <v>72.381994373241639</v>
      </c>
      <c r="J21" s="15">
        <v>4455</v>
      </c>
      <c r="K21" s="16">
        <f t="shared" si="4"/>
        <v>-176</v>
      </c>
      <c r="L21" s="31">
        <f t="shared" si="5"/>
        <v>96.199524940617579</v>
      </c>
      <c r="N21" s="27"/>
      <c r="P21" s="23"/>
    </row>
    <row r="22" spans="1:16" ht="15" customHeight="1">
      <c r="A22" s="17" t="s">
        <v>36</v>
      </c>
      <c r="B22" s="18" t="s">
        <v>37</v>
      </c>
      <c r="C22" s="15">
        <f>7024+4</f>
        <v>7028</v>
      </c>
      <c r="D22" s="15">
        <v>7345</v>
      </c>
      <c r="E22" s="16">
        <f t="shared" si="0"/>
        <v>317</v>
      </c>
      <c r="F22" s="29">
        <f t="shared" si="1"/>
        <v>104.51052931132611</v>
      </c>
      <c r="G22" s="15">
        <v>7686</v>
      </c>
      <c r="H22" s="16">
        <f t="shared" si="2"/>
        <v>341</v>
      </c>
      <c r="I22" s="29">
        <f t="shared" si="3"/>
        <v>104.64261402314499</v>
      </c>
      <c r="J22" s="15">
        <v>7369</v>
      </c>
      <c r="K22" s="16">
        <f t="shared" si="4"/>
        <v>-317</v>
      </c>
      <c r="L22" s="31">
        <f t="shared" si="5"/>
        <v>95.875618006765549</v>
      </c>
      <c r="N22" s="27"/>
      <c r="P22" s="23"/>
    </row>
    <row r="23" spans="1:16" ht="15" customHeight="1">
      <c r="A23" s="17" t="s">
        <v>38</v>
      </c>
      <c r="B23" s="18" t="s">
        <v>39</v>
      </c>
      <c r="C23" s="15">
        <v>4385</v>
      </c>
      <c r="D23" s="15">
        <v>4703</v>
      </c>
      <c r="E23" s="16">
        <f t="shared" si="0"/>
        <v>318</v>
      </c>
      <c r="F23" s="29">
        <f t="shared" si="1"/>
        <v>107.25199543899657</v>
      </c>
      <c r="G23" s="15">
        <v>5063</v>
      </c>
      <c r="H23" s="16">
        <f t="shared" si="2"/>
        <v>360</v>
      </c>
      <c r="I23" s="29">
        <f t="shared" si="3"/>
        <v>107.65468849670424</v>
      </c>
      <c r="J23" s="15">
        <v>3518</v>
      </c>
      <c r="K23" s="16">
        <f t="shared" si="4"/>
        <v>-1545</v>
      </c>
      <c r="L23" s="31">
        <f t="shared" si="5"/>
        <v>69.484495358483116</v>
      </c>
      <c r="N23" s="27"/>
      <c r="P23" s="23"/>
    </row>
    <row r="24" spans="1:16" ht="15" customHeight="1">
      <c r="A24" s="17" t="s">
        <v>40</v>
      </c>
      <c r="B24" s="18" t="s">
        <v>41</v>
      </c>
      <c r="C24" s="15">
        <f>3810+22</f>
        <v>3832</v>
      </c>
      <c r="D24" s="15">
        <v>3503</v>
      </c>
      <c r="E24" s="16">
        <f t="shared" si="0"/>
        <v>-329</v>
      </c>
      <c r="F24" s="29">
        <f t="shared" si="1"/>
        <v>91.414405010438415</v>
      </c>
      <c r="G24" s="15">
        <v>2812</v>
      </c>
      <c r="H24" s="16">
        <f t="shared" si="2"/>
        <v>-691</v>
      </c>
      <c r="I24" s="29">
        <f t="shared" si="3"/>
        <v>80.274050813588346</v>
      </c>
      <c r="J24" s="15">
        <v>2342</v>
      </c>
      <c r="K24" s="16">
        <f t="shared" si="4"/>
        <v>-470</v>
      </c>
      <c r="L24" s="31">
        <f t="shared" si="5"/>
        <v>83.285917496443815</v>
      </c>
      <c r="N24" s="27"/>
      <c r="P24" s="23"/>
    </row>
    <row r="25" spans="1:16" ht="15" customHeight="1">
      <c r="A25" s="17" t="s">
        <v>42</v>
      </c>
      <c r="B25" s="18" t="s">
        <v>43</v>
      </c>
      <c r="C25" s="15">
        <v>6336</v>
      </c>
      <c r="D25" s="15">
        <v>5281</v>
      </c>
      <c r="E25" s="16">
        <f t="shared" si="0"/>
        <v>-1055</v>
      </c>
      <c r="F25" s="29">
        <f t="shared" si="1"/>
        <v>83.349116161616166</v>
      </c>
      <c r="G25" s="15">
        <v>3601</v>
      </c>
      <c r="H25" s="16">
        <f t="shared" si="2"/>
        <v>-1680</v>
      </c>
      <c r="I25" s="29">
        <f t="shared" si="3"/>
        <v>68.18784321151297</v>
      </c>
      <c r="J25" s="15">
        <v>3628</v>
      </c>
      <c r="K25" s="16">
        <f t="shared" si="4"/>
        <v>27</v>
      </c>
      <c r="L25" s="31">
        <f t="shared" si="5"/>
        <v>100.74979172452096</v>
      </c>
      <c r="N25" s="27"/>
      <c r="P25" s="23"/>
    </row>
    <row r="26" spans="1:16" ht="15" customHeight="1">
      <c r="A26" s="17" t="s">
        <v>44</v>
      </c>
      <c r="B26" s="18" t="s">
        <v>45</v>
      </c>
      <c r="C26" s="15">
        <v>4751</v>
      </c>
      <c r="D26" s="15">
        <v>4344</v>
      </c>
      <c r="E26" s="16">
        <f t="shared" si="0"/>
        <v>-407</v>
      </c>
      <c r="F26" s="29">
        <f t="shared" si="1"/>
        <v>91.433382445800888</v>
      </c>
      <c r="G26" s="15">
        <v>3221</v>
      </c>
      <c r="H26" s="16">
        <f t="shared" si="2"/>
        <v>-1123</v>
      </c>
      <c r="I26" s="29">
        <f t="shared" si="3"/>
        <v>74.148250460405151</v>
      </c>
      <c r="J26" s="15">
        <v>3114</v>
      </c>
      <c r="K26" s="16">
        <f t="shared" si="4"/>
        <v>-107</v>
      </c>
      <c r="L26" s="31">
        <f t="shared" si="5"/>
        <v>96.678050294939453</v>
      </c>
      <c r="N26" s="27"/>
      <c r="P26" s="23"/>
    </row>
    <row r="27" spans="1:16" ht="15" customHeight="1">
      <c r="A27" s="17" t="s">
        <v>46</v>
      </c>
      <c r="B27" s="18" t="s">
        <v>47</v>
      </c>
      <c r="C27" s="15">
        <v>2733</v>
      </c>
      <c r="D27" s="15">
        <v>2345</v>
      </c>
      <c r="E27" s="16">
        <f t="shared" si="0"/>
        <v>-388</v>
      </c>
      <c r="F27" s="29">
        <f t="shared" si="1"/>
        <v>85.803146725210382</v>
      </c>
      <c r="G27" s="15">
        <v>2472</v>
      </c>
      <c r="H27" s="16">
        <f t="shared" si="2"/>
        <v>127</v>
      </c>
      <c r="I27" s="29">
        <f t="shared" si="3"/>
        <v>105.41577825159916</v>
      </c>
      <c r="J27" s="15">
        <v>1924</v>
      </c>
      <c r="K27" s="16">
        <f t="shared" si="4"/>
        <v>-548</v>
      </c>
      <c r="L27" s="31">
        <f t="shared" si="5"/>
        <v>77.831715210355995</v>
      </c>
      <c r="N27" s="27"/>
      <c r="P27" s="23"/>
    </row>
    <row r="28" spans="1:16" ht="15" customHeight="1">
      <c r="A28" s="17" t="s">
        <v>48</v>
      </c>
      <c r="B28" s="18" t="s">
        <v>49</v>
      </c>
      <c r="C28" s="15">
        <v>1677</v>
      </c>
      <c r="D28" s="15">
        <v>1872</v>
      </c>
      <c r="E28" s="16">
        <f t="shared" si="0"/>
        <v>195</v>
      </c>
      <c r="F28" s="29">
        <f t="shared" si="1"/>
        <v>111.62790697674419</v>
      </c>
      <c r="G28" s="15">
        <v>1315</v>
      </c>
      <c r="H28" s="16">
        <f t="shared" si="2"/>
        <v>-557</v>
      </c>
      <c r="I28" s="29">
        <f t="shared" si="3"/>
        <v>70.245726495726487</v>
      </c>
      <c r="J28" s="15">
        <v>1212</v>
      </c>
      <c r="K28" s="16">
        <f t="shared" si="4"/>
        <v>-103</v>
      </c>
      <c r="L28" s="31">
        <f t="shared" si="5"/>
        <v>92.167300380228141</v>
      </c>
      <c r="N28" s="27"/>
      <c r="P28" s="23"/>
    </row>
    <row r="29" spans="1:16" ht="15" customHeight="1">
      <c r="A29" s="17" t="s">
        <v>50</v>
      </c>
      <c r="B29" s="18" t="s">
        <v>51</v>
      </c>
      <c r="C29" s="15">
        <v>3035</v>
      </c>
      <c r="D29" s="15">
        <v>3473</v>
      </c>
      <c r="E29" s="16">
        <f t="shared" si="0"/>
        <v>438</v>
      </c>
      <c r="F29" s="29">
        <f t="shared" si="1"/>
        <v>114.4316309719934</v>
      </c>
      <c r="G29" s="15">
        <v>2815</v>
      </c>
      <c r="H29" s="16">
        <f t="shared" si="2"/>
        <v>-658</v>
      </c>
      <c r="I29" s="29">
        <f t="shared" si="3"/>
        <v>81.053843938957669</v>
      </c>
      <c r="J29" s="15">
        <v>2759</v>
      </c>
      <c r="K29" s="16">
        <f t="shared" si="4"/>
        <v>-56</v>
      </c>
      <c r="L29" s="31">
        <f t="shared" si="5"/>
        <v>98.010657193605681</v>
      </c>
      <c r="N29" s="27"/>
      <c r="P29" s="23"/>
    </row>
    <row r="30" spans="1:16" ht="15" customHeight="1">
      <c r="A30" s="17" t="s">
        <v>52</v>
      </c>
      <c r="B30" s="18" t="s">
        <v>53</v>
      </c>
      <c r="C30" s="15">
        <v>2136</v>
      </c>
      <c r="D30" s="15">
        <v>2234</v>
      </c>
      <c r="E30" s="16">
        <f t="shared" si="0"/>
        <v>98</v>
      </c>
      <c r="F30" s="29">
        <f t="shared" si="1"/>
        <v>104.58801498127342</v>
      </c>
      <c r="G30" s="15">
        <v>1753</v>
      </c>
      <c r="H30" s="16">
        <f t="shared" si="2"/>
        <v>-481</v>
      </c>
      <c r="I30" s="29">
        <f t="shared" si="3"/>
        <v>78.469113697403756</v>
      </c>
      <c r="J30" s="15">
        <v>1392</v>
      </c>
      <c r="K30" s="16">
        <f t="shared" si="4"/>
        <v>-361</v>
      </c>
      <c r="L30" s="31">
        <f t="shared" si="5"/>
        <v>79.40673131774102</v>
      </c>
      <c r="N30" s="27"/>
      <c r="P30" s="23"/>
    </row>
    <row r="31" spans="1:16" ht="15" customHeight="1">
      <c r="A31" s="17" t="s">
        <v>54</v>
      </c>
      <c r="B31" s="18" t="s">
        <v>55</v>
      </c>
      <c r="C31" s="15">
        <v>6155</v>
      </c>
      <c r="D31" s="15">
        <v>5869</v>
      </c>
      <c r="E31" s="16">
        <f t="shared" si="0"/>
        <v>-286</v>
      </c>
      <c r="F31" s="29">
        <f t="shared" si="1"/>
        <v>95.353371242891967</v>
      </c>
      <c r="G31" s="15">
        <v>3798</v>
      </c>
      <c r="H31" s="16">
        <f t="shared" si="2"/>
        <v>-2071</v>
      </c>
      <c r="I31" s="29">
        <f t="shared" si="3"/>
        <v>64.712898279093551</v>
      </c>
      <c r="J31" s="15">
        <v>3924</v>
      </c>
      <c r="K31" s="16">
        <f t="shared" si="4"/>
        <v>126</v>
      </c>
      <c r="L31" s="31">
        <f t="shared" si="5"/>
        <v>103.3175355450237</v>
      </c>
      <c r="N31" s="27"/>
      <c r="P31" s="23"/>
    </row>
    <row r="32" spans="1:16" ht="15" customHeight="1">
      <c r="A32" s="17" t="s">
        <v>56</v>
      </c>
      <c r="B32" s="18" t="s">
        <v>57</v>
      </c>
      <c r="C32" s="15">
        <v>1981</v>
      </c>
      <c r="D32" s="15">
        <v>1856</v>
      </c>
      <c r="E32" s="16">
        <f t="shared" si="0"/>
        <v>-125</v>
      </c>
      <c r="F32" s="29">
        <f t="shared" si="1"/>
        <v>93.690055527511362</v>
      </c>
      <c r="G32" s="15">
        <v>1481</v>
      </c>
      <c r="H32" s="16">
        <f t="shared" si="2"/>
        <v>-375</v>
      </c>
      <c r="I32" s="29">
        <f t="shared" si="3"/>
        <v>79.795258620689651</v>
      </c>
      <c r="J32" s="15">
        <v>1190</v>
      </c>
      <c r="K32" s="16">
        <f t="shared" si="4"/>
        <v>-291</v>
      </c>
      <c r="L32" s="31">
        <f t="shared" si="5"/>
        <v>80.351114112086435</v>
      </c>
      <c r="N32" s="27"/>
      <c r="P32" s="23"/>
    </row>
    <row r="33" spans="1:16" ht="15" customHeight="1">
      <c r="A33" s="17" t="s">
        <v>58</v>
      </c>
      <c r="B33" s="18" t="s">
        <v>59</v>
      </c>
      <c r="C33" s="15">
        <v>1901</v>
      </c>
      <c r="D33" s="15">
        <v>1560</v>
      </c>
      <c r="E33" s="16">
        <f t="shared" si="0"/>
        <v>-341</v>
      </c>
      <c r="F33" s="29">
        <f t="shared" si="1"/>
        <v>82.062072593371909</v>
      </c>
      <c r="G33" s="15">
        <v>1388</v>
      </c>
      <c r="H33" s="16">
        <f t="shared" si="2"/>
        <v>-172</v>
      </c>
      <c r="I33" s="29">
        <f t="shared" si="3"/>
        <v>88.974358974358964</v>
      </c>
      <c r="J33" s="15">
        <v>1218</v>
      </c>
      <c r="K33" s="16">
        <f t="shared" si="4"/>
        <v>-170</v>
      </c>
      <c r="L33" s="31">
        <f t="shared" si="5"/>
        <v>87.752161383285298</v>
      </c>
      <c r="N33" s="27"/>
      <c r="P33" s="23"/>
    </row>
    <row r="34" spans="1:16" ht="15" customHeight="1">
      <c r="A34" s="17" t="s">
        <v>60</v>
      </c>
      <c r="B34" s="18" t="s">
        <v>61</v>
      </c>
      <c r="C34" s="15">
        <v>1907</v>
      </c>
      <c r="D34" s="15">
        <v>1988</v>
      </c>
      <c r="E34" s="16">
        <f t="shared" si="0"/>
        <v>81</v>
      </c>
      <c r="F34" s="29">
        <f t="shared" si="1"/>
        <v>104.24750917671737</v>
      </c>
      <c r="G34" s="15">
        <v>1620</v>
      </c>
      <c r="H34" s="16">
        <f t="shared" si="2"/>
        <v>-368</v>
      </c>
      <c r="I34" s="29">
        <f t="shared" si="3"/>
        <v>81.488933601609659</v>
      </c>
      <c r="J34" s="15">
        <v>1400</v>
      </c>
      <c r="K34" s="16">
        <f t="shared" si="4"/>
        <v>-220</v>
      </c>
      <c r="L34" s="31">
        <f t="shared" si="5"/>
        <v>86.419753086419746</v>
      </c>
      <c r="N34" s="27"/>
      <c r="P34" s="23"/>
    </row>
    <row r="35" spans="1:16" ht="15" customHeight="1">
      <c r="A35" s="17" t="s">
        <v>62</v>
      </c>
      <c r="B35" s="18" t="s">
        <v>63</v>
      </c>
      <c r="C35" s="15">
        <v>4562</v>
      </c>
      <c r="D35" s="15">
        <v>5631</v>
      </c>
      <c r="E35" s="16">
        <f t="shared" si="0"/>
        <v>1069</v>
      </c>
      <c r="F35" s="29">
        <f t="shared" si="1"/>
        <v>123.43270495396756</v>
      </c>
      <c r="G35" s="15">
        <v>3729</v>
      </c>
      <c r="H35" s="16">
        <f t="shared" si="2"/>
        <v>-1902</v>
      </c>
      <c r="I35" s="29">
        <f t="shared" si="3"/>
        <v>66.222695791156099</v>
      </c>
      <c r="J35" s="15">
        <v>4251</v>
      </c>
      <c r="K35" s="16">
        <f t="shared" si="4"/>
        <v>522</v>
      </c>
      <c r="L35" s="31">
        <f t="shared" si="5"/>
        <v>113.99839098954143</v>
      </c>
      <c r="N35" s="27"/>
      <c r="P35" s="23"/>
    </row>
    <row r="36" spans="1:16" ht="15" customHeight="1">
      <c r="A36" s="17" t="s">
        <v>64</v>
      </c>
      <c r="B36" s="18" t="s">
        <v>65</v>
      </c>
      <c r="C36" s="15">
        <v>80994</v>
      </c>
      <c r="D36" s="15">
        <v>64711</v>
      </c>
      <c r="E36" s="16">
        <f t="shared" si="0"/>
        <v>-16283</v>
      </c>
      <c r="F36" s="29">
        <f t="shared" si="1"/>
        <v>79.896041682099906</v>
      </c>
      <c r="G36" s="15">
        <v>38741</v>
      </c>
      <c r="H36" s="16">
        <f t="shared" si="2"/>
        <v>-25970</v>
      </c>
      <c r="I36" s="29">
        <f t="shared" si="3"/>
        <v>59.867719553089891</v>
      </c>
      <c r="J36" s="15">
        <v>37304</v>
      </c>
      <c r="K36" s="16">
        <f t="shared" si="4"/>
        <v>-1437</v>
      </c>
      <c r="L36" s="31">
        <f t="shared" si="5"/>
        <v>96.290751400325234</v>
      </c>
      <c r="N36" s="27"/>
      <c r="P36" s="23"/>
    </row>
    <row r="37" spans="1:16" ht="15" customHeight="1">
      <c r="A37" s="17" t="s">
        <v>66</v>
      </c>
      <c r="B37" s="18" t="s">
        <v>67</v>
      </c>
      <c r="C37" s="15">
        <v>2711</v>
      </c>
      <c r="D37" s="15">
        <v>2951</v>
      </c>
      <c r="E37" s="16">
        <f t="shared" si="0"/>
        <v>240</v>
      </c>
      <c r="F37" s="29">
        <f t="shared" si="1"/>
        <v>108.85282183696052</v>
      </c>
      <c r="G37" s="15">
        <v>2303</v>
      </c>
      <c r="H37" s="16">
        <f t="shared" si="2"/>
        <v>-648</v>
      </c>
      <c r="I37" s="29">
        <f t="shared" si="3"/>
        <v>78.041341917993904</v>
      </c>
      <c r="J37" s="15">
        <v>2119</v>
      </c>
      <c r="K37" s="16">
        <f t="shared" si="4"/>
        <v>-184</v>
      </c>
      <c r="L37" s="31">
        <f t="shared" si="5"/>
        <v>92.010421189752506</v>
      </c>
      <c r="N37" s="27"/>
      <c r="P37" s="23"/>
    </row>
    <row r="38" spans="1:16" ht="15" customHeight="1">
      <c r="A38" s="17" t="s">
        <v>68</v>
      </c>
      <c r="B38" s="18" t="s">
        <v>69</v>
      </c>
      <c r="C38" s="15">
        <v>3857</v>
      </c>
      <c r="D38" s="15">
        <v>5017</v>
      </c>
      <c r="E38" s="16">
        <f t="shared" si="0"/>
        <v>1160</v>
      </c>
      <c r="F38" s="29">
        <f t="shared" si="1"/>
        <v>130.0751879699248</v>
      </c>
      <c r="G38" s="15">
        <v>2223</v>
      </c>
      <c r="H38" s="16">
        <f t="shared" si="2"/>
        <v>-2794</v>
      </c>
      <c r="I38" s="29">
        <f t="shared" si="3"/>
        <v>44.309348216065374</v>
      </c>
      <c r="J38" s="15">
        <v>2019</v>
      </c>
      <c r="K38" s="16">
        <f t="shared" si="4"/>
        <v>-204</v>
      </c>
      <c r="L38" s="31">
        <f t="shared" si="5"/>
        <v>90.823211875843455</v>
      </c>
      <c r="N38" s="27"/>
      <c r="P38" s="23"/>
    </row>
    <row r="39" spans="1:16" ht="15" customHeight="1" thickBot="1">
      <c r="A39" s="19" t="s">
        <v>70</v>
      </c>
      <c r="B39" s="20" t="s">
        <v>71</v>
      </c>
      <c r="C39" s="28">
        <v>2088</v>
      </c>
      <c r="D39" s="28">
        <v>3004</v>
      </c>
      <c r="E39" s="16">
        <f t="shared" si="0"/>
        <v>916</v>
      </c>
      <c r="F39" s="29">
        <f t="shared" si="1"/>
        <v>143.86973180076629</v>
      </c>
      <c r="G39" s="15">
        <v>3507</v>
      </c>
      <c r="H39" s="16">
        <f t="shared" si="2"/>
        <v>503</v>
      </c>
      <c r="I39" s="35">
        <f t="shared" si="3"/>
        <v>116.74434087882824</v>
      </c>
      <c r="J39" s="15">
        <v>3689</v>
      </c>
      <c r="K39" s="16">
        <f t="shared" si="4"/>
        <v>182</v>
      </c>
      <c r="L39" s="31">
        <f t="shared" si="5"/>
        <v>105.18962075848304</v>
      </c>
      <c r="N39" s="27"/>
      <c r="P39" s="23"/>
    </row>
    <row r="40" spans="1:16" s="6" customFormat="1" ht="21.6" customHeight="1" thickBot="1">
      <c r="A40" s="37" t="s">
        <v>72</v>
      </c>
      <c r="B40" s="38"/>
      <c r="C40" s="21">
        <f>SUM(C7:C39)</f>
        <v>243839</v>
      </c>
      <c r="D40" s="21">
        <f>SUM(D7:D39)</f>
        <v>220776</v>
      </c>
      <c r="E40" s="21">
        <f>D40-C40</f>
        <v>-23063</v>
      </c>
      <c r="F40" s="30">
        <f>D40/C40*100</f>
        <v>90.541709898744656</v>
      </c>
      <c r="G40" s="21">
        <f>SUM(G7:G39)</f>
        <v>161877</v>
      </c>
      <c r="H40" s="33">
        <f>G40-D40</f>
        <v>-58899</v>
      </c>
      <c r="I40" s="36">
        <f t="shared" si="3"/>
        <v>73.321828459615176</v>
      </c>
      <c r="J40" s="34">
        <f>SUM(J7:J39)</f>
        <v>151180</v>
      </c>
      <c r="K40" s="21">
        <f>SUM(K7:K39)</f>
        <v>-10697</v>
      </c>
      <c r="L40" s="30">
        <f>J40/G40*100</f>
        <v>93.391896316338958</v>
      </c>
      <c r="O40" s="25"/>
      <c r="P40" s="24"/>
    </row>
    <row r="42" spans="1:16">
      <c r="K42" s="32"/>
      <c r="L42" s="32"/>
    </row>
    <row r="45" spans="1:16">
      <c r="J45" s="10"/>
    </row>
  </sheetData>
  <mergeCells count="4">
    <mergeCell ref="A40:B40"/>
    <mergeCell ref="A1:L1"/>
    <mergeCell ref="A2:L2"/>
    <mergeCell ref="A3:L3"/>
  </mergeCells>
  <printOptions horizontalCentered="1"/>
  <pageMargins left="0" right="0" top="0.19685039370078741" bottom="0.19685039370078741" header="0.31496062992125984" footer="0.31496062992125984"/>
  <pageSetup paperSize="9" scale="80" orientation="landscape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СВОДНЫЙ</vt:lpstr>
      <vt:lpstr>СВОДНЫЙ!Область_печати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2024-03-19T15:03:39Z</dcterms:modified>
</cp:coreProperties>
</file>