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110" yWindow="45" windowWidth="15645" windowHeight="1279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Лист2!$A$1:$G$265</definedName>
  </definedNames>
  <calcPr calcId="125725"/>
</workbook>
</file>

<file path=xl/calcChain.xml><?xml version="1.0" encoding="utf-8"?>
<calcChain xmlns="http://schemas.openxmlformats.org/spreadsheetml/2006/main">
  <c r="G76" i="5"/>
  <c r="F76"/>
  <c r="E76"/>
  <c r="F98"/>
  <c r="E98"/>
  <c r="F232" l="1"/>
  <c r="F233"/>
  <c r="E232"/>
  <c r="E233"/>
  <c r="F208"/>
  <c r="E208"/>
  <c r="F199"/>
  <c r="E199"/>
  <c r="F194"/>
  <c r="E194"/>
  <c r="G190"/>
  <c r="F190"/>
  <c r="E190"/>
  <c r="F188"/>
  <c r="E188"/>
  <c r="F167"/>
  <c r="F168"/>
  <c r="F169"/>
  <c r="F170"/>
  <c r="F171"/>
  <c r="E167"/>
  <c r="E168"/>
  <c r="E169"/>
  <c r="E170"/>
  <c r="E171"/>
  <c r="F152"/>
  <c r="E152"/>
  <c r="F149"/>
  <c r="E149"/>
  <c r="F133" l="1"/>
  <c r="F134"/>
  <c r="E133"/>
  <c r="E134"/>
  <c r="F130"/>
  <c r="E130"/>
  <c r="F127"/>
  <c r="E127"/>
  <c r="F123"/>
  <c r="F124"/>
  <c r="E123"/>
  <c r="E124"/>
  <c r="C106" l="1"/>
  <c r="C105" s="1"/>
  <c r="G108"/>
  <c r="G109"/>
  <c r="G110"/>
  <c r="G111"/>
  <c r="G113"/>
  <c r="G114"/>
  <c r="G115"/>
  <c r="G116"/>
  <c r="G117"/>
  <c r="G118"/>
  <c r="G119"/>
  <c r="G120"/>
  <c r="G121"/>
  <c r="G122"/>
  <c r="G125"/>
  <c r="G126"/>
  <c r="G128"/>
  <c r="G129"/>
  <c r="G131"/>
  <c r="G132"/>
  <c r="G135"/>
  <c r="G136"/>
  <c r="G137"/>
  <c r="G138"/>
  <c r="G139"/>
  <c r="G140"/>
  <c r="G142"/>
  <c r="G143"/>
  <c r="G144"/>
  <c r="G145"/>
  <c r="G146"/>
  <c r="G147"/>
  <c r="G150"/>
  <c r="G151"/>
  <c r="G153"/>
  <c r="G154"/>
  <c r="G155"/>
  <c r="G156"/>
  <c r="G157"/>
  <c r="G160"/>
  <c r="G161"/>
  <c r="G162"/>
  <c r="G163"/>
  <c r="G164"/>
  <c r="G165"/>
  <c r="G166"/>
  <c r="G172"/>
  <c r="G173"/>
  <c r="G174"/>
  <c r="G175"/>
  <c r="G176"/>
  <c r="G177"/>
  <c r="G178"/>
  <c r="G179"/>
  <c r="G180"/>
  <c r="G181"/>
  <c r="G182"/>
  <c r="G183"/>
  <c r="G184"/>
  <c r="G185"/>
  <c r="G186"/>
  <c r="G187"/>
  <c r="G189"/>
  <c r="G191"/>
  <c r="G192"/>
  <c r="G193"/>
  <c r="G195"/>
  <c r="G196"/>
  <c r="G197"/>
  <c r="G201"/>
  <c r="G202"/>
  <c r="G203"/>
  <c r="G204"/>
  <c r="G205"/>
  <c r="G206"/>
  <c r="G210"/>
  <c r="G212"/>
  <c r="G213"/>
  <c r="G214"/>
  <c r="G215"/>
  <c r="G216"/>
  <c r="G217"/>
  <c r="G218"/>
  <c r="G219"/>
  <c r="G220"/>
  <c r="G222"/>
  <c r="G223"/>
  <c r="G224"/>
  <c r="G225"/>
  <c r="G226"/>
  <c r="G230"/>
  <c r="G231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9"/>
  <c r="G260"/>
  <c r="G261"/>
  <c r="G262"/>
  <c r="G263"/>
  <c r="G264"/>
  <c r="G265"/>
  <c r="F108"/>
  <c r="F109"/>
  <c r="F110"/>
  <c r="F111"/>
  <c r="F113"/>
  <c r="F114"/>
  <c r="F115"/>
  <c r="F116"/>
  <c r="F117"/>
  <c r="F118"/>
  <c r="F119"/>
  <c r="F120"/>
  <c r="F121"/>
  <c r="F122"/>
  <c r="F125"/>
  <c r="F126"/>
  <c r="F128"/>
  <c r="F129"/>
  <c r="F131"/>
  <c r="F132"/>
  <c r="F135"/>
  <c r="F136"/>
  <c r="F137"/>
  <c r="F138"/>
  <c r="F139"/>
  <c r="F140"/>
  <c r="F141"/>
  <c r="F142"/>
  <c r="F143"/>
  <c r="F144"/>
  <c r="F145"/>
  <c r="F146"/>
  <c r="F147"/>
  <c r="F148"/>
  <c r="F150"/>
  <c r="F151"/>
  <c r="F153"/>
  <c r="F154"/>
  <c r="F155"/>
  <c r="F156"/>
  <c r="F158"/>
  <c r="F159"/>
  <c r="F157"/>
  <c r="F160"/>
  <c r="F161"/>
  <c r="F162"/>
  <c r="F163"/>
  <c r="F164"/>
  <c r="F165"/>
  <c r="F166"/>
  <c r="F172"/>
  <c r="F173"/>
  <c r="F174"/>
  <c r="F175"/>
  <c r="F176"/>
  <c r="F177"/>
  <c r="F178"/>
  <c r="F179"/>
  <c r="F180"/>
  <c r="F181"/>
  <c r="F182"/>
  <c r="F183"/>
  <c r="F184"/>
  <c r="F185"/>
  <c r="F186"/>
  <c r="F187"/>
  <c r="F189"/>
  <c r="F191"/>
  <c r="F192"/>
  <c r="F193"/>
  <c r="F195"/>
  <c r="F196"/>
  <c r="F197"/>
  <c r="F198"/>
  <c r="F200"/>
  <c r="F201"/>
  <c r="F202"/>
  <c r="F203"/>
  <c r="F204"/>
  <c r="F205"/>
  <c r="F206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9"/>
  <c r="F230"/>
  <c r="F231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9"/>
  <c r="F260"/>
  <c r="F261"/>
  <c r="F262"/>
  <c r="F263"/>
  <c r="F264"/>
  <c r="F265"/>
  <c r="E108"/>
  <c r="E109"/>
  <c r="E111"/>
  <c r="E113"/>
  <c r="E115"/>
  <c r="E116"/>
  <c r="E117"/>
  <c r="E118"/>
  <c r="E119"/>
  <c r="E120"/>
  <c r="E121"/>
  <c r="E122"/>
  <c r="E126"/>
  <c r="E128"/>
  <c r="E129"/>
  <c r="E131"/>
  <c r="E132"/>
  <c r="E136"/>
  <c r="E137"/>
  <c r="E138"/>
  <c r="E140"/>
  <c r="E141"/>
  <c r="E142"/>
  <c r="E143"/>
  <c r="E144"/>
  <c r="E145"/>
  <c r="E147"/>
  <c r="E148"/>
  <c r="E150"/>
  <c r="E153"/>
  <c r="E154"/>
  <c r="E158"/>
  <c r="E159"/>
  <c r="E160"/>
  <c r="E161"/>
  <c r="E162"/>
  <c r="E163"/>
  <c r="E164"/>
  <c r="E165"/>
  <c r="E166"/>
  <c r="E173"/>
  <c r="E174"/>
  <c r="E175"/>
  <c r="E176"/>
  <c r="E177"/>
  <c r="E179"/>
  <c r="E180"/>
  <c r="E181"/>
  <c r="E182"/>
  <c r="E183"/>
  <c r="E184"/>
  <c r="E185"/>
  <c r="E186"/>
  <c r="E187"/>
  <c r="E189"/>
  <c r="E191"/>
  <c r="E192"/>
  <c r="E193"/>
  <c r="E195"/>
  <c r="E196"/>
  <c r="E197"/>
  <c r="E198"/>
  <c r="E200"/>
  <c r="E201"/>
  <c r="E202"/>
  <c r="E204"/>
  <c r="E205"/>
  <c r="E206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9"/>
  <c r="E234"/>
  <c r="E235"/>
  <c r="E236"/>
  <c r="E240"/>
  <c r="E245"/>
  <c r="E246"/>
  <c r="E253"/>
  <c r="E256"/>
  <c r="E257"/>
  <c r="E260"/>
  <c r="E261"/>
  <c r="E262"/>
  <c r="E263"/>
  <c r="E264"/>
  <c r="E265"/>
  <c r="G6"/>
  <c r="G8"/>
  <c r="G9"/>
  <c r="G10"/>
  <c r="G12"/>
  <c r="G13"/>
  <c r="G15"/>
  <c r="G16"/>
  <c r="G17"/>
  <c r="G18"/>
  <c r="G19"/>
  <c r="G20"/>
  <c r="G21"/>
  <c r="G22"/>
  <c r="G23"/>
  <c r="G24"/>
  <c r="G26"/>
  <c r="G27"/>
  <c r="G28"/>
  <c r="G29"/>
  <c r="G30"/>
  <c r="G31"/>
  <c r="G33"/>
  <c r="G34"/>
  <c r="G35"/>
  <c r="G36"/>
  <c r="G38"/>
  <c r="G40"/>
  <c r="G41"/>
  <c r="G42"/>
  <c r="G43"/>
  <c r="G44"/>
  <c r="G45"/>
  <c r="G46"/>
  <c r="G47"/>
  <c r="G48"/>
  <c r="G49"/>
  <c r="G51"/>
  <c r="G52"/>
  <c r="G53"/>
  <c r="G55"/>
  <c r="G56"/>
  <c r="G57"/>
  <c r="G58"/>
  <c r="G60"/>
  <c r="G61"/>
  <c r="G62"/>
  <c r="G64"/>
  <c r="G65"/>
  <c r="G66"/>
  <c r="G67"/>
  <c r="G68"/>
  <c r="G69"/>
  <c r="G70"/>
  <c r="G71"/>
  <c r="G72"/>
  <c r="G74"/>
  <c r="G77"/>
  <c r="G78"/>
  <c r="G79"/>
  <c r="G80"/>
  <c r="G81"/>
  <c r="G82"/>
  <c r="G84"/>
  <c r="G85"/>
  <c r="G86"/>
  <c r="G87"/>
  <c r="G88"/>
  <c r="G90"/>
  <c r="K90" s="1"/>
  <c r="G91"/>
  <c r="G92"/>
  <c r="G94"/>
  <c r="G95"/>
  <c r="G96"/>
  <c r="G97"/>
  <c r="G99"/>
  <c r="G100"/>
  <c r="G101"/>
  <c r="G102"/>
  <c r="G103"/>
  <c r="G104"/>
  <c r="F6"/>
  <c r="F8"/>
  <c r="F9"/>
  <c r="F10"/>
  <c r="F12"/>
  <c r="F13"/>
  <c r="F15"/>
  <c r="F16"/>
  <c r="F17"/>
  <c r="F18"/>
  <c r="F19"/>
  <c r="F20"/>
  <c r="F21"/>
  <c r="F22"/>
  <c r="F23"/>
  <c r="F24"/>
  <c r="F26"/>
  <c r="F27"/>
  <c r="F28"/>
  <c r="F29"/>
  <c r="F30"/>
  <c r="F31"/>
  <c r="F33"/>
  <c r="F34"/>
  <c r="F35"/>
  <c r="F36"/>
  <c r="F37"/>
  <c r="F38"/>
  <c r="F40"/>
  <c r="F41"/>
  <c r="F42"/>
  <c r="F43"/>
  <c r="F44"/>
  <c r="F45"/>
  <c r="F46"/>
  <c r="F47"/>
  <c r="F48"/>
  <c r="F49"/>
  <c r="F51"/>
  <c r="F52"/>
  <c r="F53"/>
  <c r="F55"/>
  <c r="F56"/>
  <c r="F57"/>
  <c r="F58"/>
  <c r="F60"/>
  <c r="F61"/>
  <c r="F62"/>
  <c r="F64"/>
  <c r="F65"/>
  <c r="F66"/>
  <c r="F67"/>
  <c r="F68"/>
  <c r="F69"/>
  <c r="F70"/>
  <c r="F71"/>
  <c r="F72"/>
  <c r="F73"/>
  <c r="F74"/>
  <c r="F77"/>
  <c r="F78"/>
  <c r="F79"/>
  <c r="F80"/>
  <c r="F81"/>
  <c r="F82"/>
  <c r="F84"/>
  <c r="F85"/>
  <c r="F86"/>
  <c r="F87"/>
  <c r="F88"/>
  <c r="F90"/>
  <c r="F91"/>
  <c r="F92"/>
  <c r="F94"/>
  <c r="F95"/>
  <c r="F96"/>
  <c r="F97"/>
  <c r="F99"/>
  <c r="F100"/>
  <c r="F101"/>
  <c r="F102"/>
  <c r="F103"/>
  <c r="F104"/>
  <c r="E6"/>
  <c r="E8"/>
  <c r="E9"/>
  <c r="E10"/>
  <c r="E12"/>
  <c r="E13"/>
  <c r="E15"/>
  <c r="E16"/>
  <c r="E17"/>
  <c r="E18"/>
  <c r="E20"/>
  <c r="E21"/>
  <c r="E22"/>
  <c r="E23"/>
  <c r="E24"/>
  <c r="E26"/>
  <c r="E27"/>
  <c r="E28"/>
  <c r="E29"/>
  <c r="E30"/>
  <c r="E31"/>
  <c r="E33"/>
  <c r="E34"/>
  <c r="E35"/>
  <c r="E36"/>
  <c r="E38"/>
  <c r="E40"/>
  <c r="E41"/>
  <c r="E43"/>
  <c r="E44"/>
  <c r="E45"/>
  <c r="E46"/>
  <c r="E48"/>
  <c r="E49"/>
  <c r="E51"/>
  <c r="E52"/>
  <c r="E53"/>
  <c r="E55"/>
  <c r="E56"/>
  <c r="E57"/>
  <c r="E58"/>
  <c r="E60"/>
  <c r="E61"/>
  <c r="E62"/>
  <c r="E64"/>
  <c r="E66"/>
  <c r="E67"/>
  <c r="E68"/>
  <c r="E69"/>
  <c r="E70"/>
  <c r="E71"/>
  <c r="E72"/>
  <c r="E73"/>
  <c r="E74"/>
  <c r="E77"/>
  <c r="E78"/>
  <c r="E79"/>
  <c r="E80"/>
  <c r="E81"/>
  <c r="E82"/>
  <c r="E84"/>
  <c r="E85"/>
  <c r="E86"/>
  <c r="E87"/>
  <c r="E88"/>
  <c r="E90"/>
  <c r="I90" s="1"/>
  <c r="M90" s="1"/>
  <c r="E91"/>
  <c r="E92"/>
  <c r="E94"/>
  <c r="E95"/>
  <c r="E96"/>
  <c r="E99"/>
  <c r="E100"/>
  <c r="E102"/>
  <c r="E103"/>
  <c r="E104"/>
  <c r="E228" l="1"/>
  <c r="E107"/>
  <c r="E207"/>
  <c r="E112"/>
  <c r="E258"/>
  <c r="F258"/>
  <c r="G258"/>
  <c r="F228"/>
  <c r="G228"/>
  <c r="F207"/>
  <c r="G207"/>
  <c r="G112"/>
  <c r="F112"/>
  <c r="F107"/>
  <c r="B106"/>
  <c r="B105" s="1"/>
  <c r="G107"/>
  <c r="K69"/>
  <c r="E5" l="1"/>
  <c r="F5"/>
  <c r="G5"/>
  <c r="E105"/>
  <c r="E106"/>
  <c r="F106"/>
  <c r="G106"/>
  <c r="F105"/>
  <c r="G105"/>
  <c r="J45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<sst xmlns="http://schemas.openxmlformats.org/spreadsheetml/2006/main" count="270" uniqueCount="261">
  <si>
    <t>Налог на имущество организаций</t>
  </si>
  <si>
    <t>Налог на добычу полезных ископаемых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</si>
  <si>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</si>
  <si>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</si>
  <si>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</si>
  <si>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</si>
  <si>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</si>
  <si>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</si>
  <si>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</si>
  <si>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</si>
  <si>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</si>
  <si>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</si>
  <si>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</si>
  <si>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</si>
  <si>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</si>
  <si>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</si>
  <si>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</si>
  <si>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</si>
  <si>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</si>
  <si>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</si>
  <si>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</si>
  <si>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</si>
  <si>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</si>
  <si>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</si>
  <si>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</si>
  <si>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</si>
  <si>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</si>
  <si>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</si>
  <si>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</si>
  <si>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</si>
  <si>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</si>
  <si>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</si>
  <si>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</si>
  <si>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</si>
  <si>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</si>
  <si>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</si>
  <si>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</si>
  <si>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</si>
  <si>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</si>
  <si>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</si>
  <si>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</si>
  <si>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</si>
  <si>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</si>
  <si>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</si>
  <si>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</si>
  <si>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</si>
  <si>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</si>
  <si>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</si>
  <si>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</si>
  <si>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</si>
  <si>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</si>
  <si>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</si>
  <si>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</si>
  <si>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</si>
  <si>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</si>
  <si>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</si>
  <si>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</si>
  <si>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</si>
  <si>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</si>
  <si>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</si>
  <si>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</si>
  <si>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</si>
  <si>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</si>
  <si>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</si>
  <si>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</si>
  <si>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</si>
  <si>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</si>
  <si>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</si>
  <si>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</si>
  <si>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</si>
  <si>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</si>
  <si>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</si>
  <si>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</si>
  <si>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</si>
  <si>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</si>
  <si>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</si>
  <si>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</si>
  <si>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</si>
  <si>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</si>
  <si>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</si>
  <si>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</si>
  <si>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</si>
  <si>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</si>
  <si>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</si>
  <si>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</si>
  <si>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</si>
  <si>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</si>
  <si>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</si>
  <si>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</si>
  <si>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</si>
  <si>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</si>
  <si>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</si>
  <si>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</si>
  <si>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</si>
  <si>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</si>
  <si>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</si>
  <si>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</si>
  <si>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</si>
  <si>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</si>
  <si>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</si>
  <si>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</si>
  <si>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</si>
  <si>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</si>
  <si>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</si>
  <si>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</si>
  <si>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</si>
  <si>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</si>
  <si>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</si>
  <si>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</si>
  <si>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</si>
  <si>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</si>
  <si>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</si>
  <si>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</si>
  <si>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профессиональный доход", на восстановление и (или) поддержание предпринимательской деятельности на территориях субъектов Российской Федерации, на которых введен средний уровень реагирования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</si>
  <si>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</si>
  <si>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</si>
  <si>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</si>
  <si>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</si>
  <si>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</si>
  <si>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</si>
  <si>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</si>
  <si>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</si>
  <si>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</si>
  <si>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</si>
  <si>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</si>
  <si>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</si>
  <si>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</si>
  <si>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</si>
  <si>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</si>
  <si>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</si>
  <si>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</si>
  <si>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</si>
  <si>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</si>
  <si>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</si>
  <si>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</si>
  <si>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</si>
  <si>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</si>
  <si>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</si>
  <si>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</si>
  <si>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</si>
  <si>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</si>
  <si>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</si>
  <si>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</si>
  <si>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</si>
  <si>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</si>
  <si>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</si>
  <si>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</si>
  <si>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</si>
  <si>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</si>
  <si>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</si>
  <si>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</si>
  <si>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</si>
  <si>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</si>
  <si>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</si>
  <si>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</si>
  <si>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</si>
  <si>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</si>
  <si>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</si>
  <si>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</si>
  <si>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</si>
  <si>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</si>
  <si>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</si>
  <si>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</si>
  <si>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</si>
  <si>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</si>
  <si>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</si>
  <si>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</si>
  <si>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за счет средств резервного фонда Правительства Российской Федерации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</si>
  <si>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</si>
  <si>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</si>
  <si>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</si>
  <si>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</si>
  <si>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</si>
  <si>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</si>
  <si>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</si>
  <si>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</si>
  <si>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</si>
  <si>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</si>
  <si>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</si>
  <si>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</si>
  <si>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</si>
  <si>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</si>
  <si>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</si>
  <si>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</si>
  <si>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</si>
  <si>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</si>
  <si>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</si>
  <si>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</si>
  <si>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</si>
  <si>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</si>
  <si>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</si>
  <si>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</si>
  <si>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</si>
  <si>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</si>
  <si>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</si>
  <si>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</si>
  <si>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</si>
  <si>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</si>
  <si>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</si>
  <si>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</si>
  <si>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</si>
  <si>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</si>
  <si>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</si>
  <si>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</si>
  <si>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</si>
  <si>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</si>
  <si>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</si>
  <si>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</si>
  <si>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</si>
  <si>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</si>
  <si>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</si>
  <si>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</si>
  <si>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</si>
  <si>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</si>
  <si>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</si>
  <si>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</si>
  <si>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</si>
  <si>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</si>
  <si>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</si>
  <si>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</si>
  <si>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</si>
  <si>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</si>
  <si>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</si>
  <si>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</si>
  <si>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</si>
  <si>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>Межбюджетные трансферты, передаваемые бюджетам на реализацию мероприятий по развитию зарядной инфраструктуры для электромобилей</t>
  </si>
  <si>
    <t>Прочие межбюджетные трансферты, передаваемые бюджетам</t>
  </si>
  <si>
    <t>Наименование</t>
  </si>
  <si>
    <t xml:space="preserve">Поступление  доходов в консолидированный бюджет Курской области за 2024 год в сравнении с запланированными значениями и соответствующим периодом прошлого года                                                                                                                                                        (по данным месячного отчета на 01.01.2025)  </t>
  </si>
  <si>
    <t>Фактически поступило за 2023 год</t>
  </si>
  <si>
    <t xml:space="preserve">Утверждено в бюджете на 2024 год </t>
  </si>
  <si>
    <t xml:space="preserve">Фактически поступило за 2024 год </t>
  </si>
  <si>
    <t>% выполнения фактических поступлений за 2024 к плану 2024 года</t>
  </si>
  <si>
    <t xml:space="preserve">Отклонения факта на 01.01.2025 г. от 01.01.2024 г. 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</si>
  <si>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</si>
  <si>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</si>
  <si>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</si>
  <si>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</si>
  <si>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</si>
  <si>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</si>
  <si>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</si>
  <si>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</si>
  <si>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</si>
  <si>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</si>
  <si>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</si>
  <si>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</si>
  <si>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</si>
  <si>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</si>
  <si>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</si>
  <si>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</si>
  <si>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</si>
  <si>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</si>
  <si>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</si>
  <si>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</si>
  <si>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</si>
  <si>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</si>
  <si>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Субвенции бюджетам муниципальных образований на обеспечение мер социальной поддержки реабилитированных лиц и лиц, признанных пострадавшими от политических репрессий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</si>
  <si>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</si>
  <si>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в целях софинансирования расходных обязательств отдельных субъектов Российской Федерации по финансовому обеспечению осуществления социальной выплаты медицинским и иным работникам, оказывающим медицинскую помощь (участвующим в оказании и обеспечивающим оказание медицинской помощи) лицам, получившим ранения (увечья, травмы, контузии) в ходе специальной военной операции, а также проводящим и участвующим в проведении судебно-медицинской экспертизы</t>
  </si>
  <si>
    <t>Безвозмездные поступления в бюджеты субъектов Российской Федерации от публично-правовой компании "Фонд развития территорий" на обеспечение мероприятий по модернизации систем коммунальной инфраструктуры</t>
  </si>
  <si>
    <t>Денежные средства, полученные от реализации иного имущества, обращенного в собственность сельского поселения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</si>
</sst>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7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2" fillId="0" borderId="0" xfId="0" applyNumberFormat="1" applyFont="1" applyFill="1"/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quotePrefix="1" applyNumberFormat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0" fillId="0" borderId="0" xfId="0" applyFont="1"/>
    <xf numFmtId="3" fontId="20" fillId="0" borderId="0" xfId="0" applyNumberFormat="1" applyFont="1"/>
    <xf numFmtId="3" fontId="0" fillId="0" borderId="0" xfId="0" applyNumberFormat="1" applyFont="1" applyFill="1"/>
    <xf numFmtId="164" fontId="3" fillId="0" borderId="1" xfId="0" applyNumberFormat="1" applyFont="1" applyFill="1" applyBorder="1" applyAlignment="1">
      <alignment vertical="center" wrapText="1"/>
    </xf>
    <xf numFmtId="0" fontId="3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1" xfId="1" applyNumberFormat="1" applyFont="1" applyFill="1" applyBorder="1" applyAlignment="1">
      <alignment horizontal="left" vertical="center" wrapText="1"/>
    </xf>
    <xf numFmtId="0" fontId="17" fillId="0" borderId="1" xfId="1" applyNumberFormat="1" applyFont="1" applyFill="1" applyBorder="1" applyAlignment="1">
      <alignment horizontal="left" vertical="center" wrapText="1"/>
    </xf>
    <xf numFmtId="0" fontId="14" fillId="0" borderId="1" xfId="1" applyNumberFormat="1" applyFont="1" applyFill="1" applyBorder="1" applyAlignment="1">
      <alignment horizontal="left" vertical="center" wrapText="1"/>
    </xf>
    <xf numFmtId="165" fontId="3" fillId="0" borderId="1" xfId="0" applyNumberFormat="1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vertical="center" wrapText="1"/>
    </xf>
    <xf numFmtId="165" fontId="7" fillId="0" borderId="1" xfId="0" applyNumberFormat="1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>
      <alignment horizontal="right" vertical="center"/>
    </xf>
    <xf numFmtId="0" fontId="14" fillId="0" borderId="1" xfId="1" applyNumberFormat="1" applyFont="1" applyFill="1" applyBorder="1" applyAlignment="1">
      <alignment wrapText="1"/>
    </xf>
    <xf numFmtId="164" fontId="3" fillId="0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vertical="center"/>
    </xf>
    <xf numFmtId="3" fontId="21" fillId="0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8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5"/>
  <sheetViews>
    <sheetView tabSelected="1" topLeftCell="A257" zoomScaleNormal="100" zoomScaleSheetLayoutView="90" workbookViewId="0">
      <selection activeCell="C264" sqref="C264"/>
    </sheetView>
  </sheetViews>
  <sheetFormatPr defaultRowHeight="15.75"/>
  <cols>
    <col min="1" max="1" width="49.28515625" style="6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4" max="14" width="9.85546875" bestFit="1" customWidth="1"/>
    <col min="15" max="16" width="10.5703125" bestFit="1" customWidth="1"/>
  </cols>
  <sheetData>
    <row r="1" spans="1:16" ht="62.25" customHeight="1">
      <c r="A1" s="82" t="s">
        <v>228</v>
      </c>
      <c r="B1" s="82"/>
      <c r="C1" s="82"/>
      <c r="D1" s="82"/>
      <c r="E1" s="82"/>
      <c r="F1" s="83"/>
      <c r="G1" s="83"/>
    </row>
    <row r="2" spans="1:16" ht="20.25" customHeight="1">
      <c r="C2" s="20"/>
      <c r="D2" s="5"/>
      <c r="E2" s="20"/>
      <c r="F2" s="84" t="s">
        <v>31</v>
      </c>
      <c r="G2" s="84"/>
    </row>
    <row r="3" spans="1:16" s="2" customFormat="1" ht="41.25" customHeight="1">
      <c r="A3" s="85" t="s">
        <v>227</v>
      </c>
      <c r="B3" s="85" t="s">
        <v>229</v>
      </c>
      <c r="C3" s="80" t="s">
        <v>230</v>
      </c>
      <c r="D3" s="85" t="s">
        <v>231</v>
      </c>
      <c r="E3" s="80" t="s">
        <v>232</v>
      </c>
      <c r="F3" s="85" t="s">
        <v>233</v>
      </c>
      <c r="G3" s="85"/>
      <c r="H3" s="8"/>
      <c r="I3" s="4"/>
      <c r="J3" s="8"/>
      <c r="K3" s="4"/>
      <c r="L3" s="8"/>
      <c r="M3" s="8"/>
    </row>
    <row r="4" spans="1:16" ht="49.5" customHeight="1">
      <c r="A4" s="85"/>
      <c r="B4" s="86"/>
      <c r="C4" s="80"/>
      <c r="D4" s="85"/>
      <c r="E4" s="81"/>
      <c r="F4" s="45" t="s">
        <v>34</v>
      </c>
      <c r="G4" s="45" t="s">
        <v>30</v>
      </c>
      <c r="H4" s="9"/>
      <c r="I4" s="10"/>
      <c r="J4" s="9"/>
      <c r="K4" s="10"/>
      <c r="L4" s="9"/>
      <c r="M4" s="9"/>
      <c r="N4" s="24"/>
    </row>
    <row r="5" spans="1:16" ht="23.25" customHeight="1">
      <c r="A5" s="50" t="s">
        <v>222</v>
      </c>
      <c r="B5" s="36">
        <v>122960524.99484</v>
      </c>
      <c r="C5" s="36">
        <v>162846125.9921</v>
      </c>
      <c r="D5" s="36">
        <v>175622665.79177001</v>
      </c>
      <c r="E5" s="49">
        <f>D5/C5*100</f>
        <v>107.84577448301707</v>
      </c>
      <c r="F5" s="36">
        <f>D5-B5</f>
        <v>52662140.796930015</v>
      </c>
      <c r="G5" s="66">
        <f>D5/B5*100</f>
        <v>142.82849377809663</v>
      </c>
      <c r="H5" s="9"/>
      <c r="I5" s="10"/>
      <c r="J5" s="9"/>
      <c r="K5" s="10"/>
      <c r="L5" s="9"/>
      <c r="M5" s="9"/>
      <c r="N5" s="24"/>
    </row>
    <row r="6" spans="1:16" s="46" customFormat="1" ht="15.75" customHeight="1">
      <c r="A6" s="51" t="s">
        <v>57</v>
      </c>
      <c r="B6" s="36">
        <v>84060710</v>
      </c>
      <c r="C6" s="36">
        <v>86477753</v>
      </c>
      <c r="D6" s="36">
        <v>88842133</v>
      </c>
      <c r="E6" s="49">
        <f t="shared" ref="E6:E69" si="0">D6/C6*100</f>
        <v>102.73409046601847</v>
      </c>
      <c r="F6" s="36">
        <f t="shared" ref="F6:F69" si="1">D6-B6</f>
        <v>4781423</v>
      </c>
      <c r="G6" s="66">
        <f t="shared" ref="G6:G69" si="2">D6/B6*100</f>
        <v>105.68805926097934</v>
      </c>
      <c r="H6" s="11"/>
      <c r="I6" s="11"/>
      <c r="J6" s="11"/>
      <c r="K6" s="11"/>
      <c r="L6" s="11"/>
      <c r="M6" s="11"/>
      <c r="O6" s="47"/>
      <c r="P6" s="47"/>
    </row>
    <row r="7" spans="1:16">
      <c r="A7" s="52" t="s">
        <v>58</v>
      </c>
      <c r="B7" s="36"/>
      <c r="C7" s="36"/>
      <c r="D7" s="36"/>
      <c r="E7" s="49"/>
      <c r="F7" s="36"/>
      <c r="G7" s="66"/>
      <c r="H7" s="11"/>
      <c r="I7" s="11"/>
      <c r="J7" s="11"/>
      <c r="K7" s="11"/>
      <c r="L7" s="11"/>
      <c r="M7" s="11"/>
      <c r="O7" s="24"/>
      <c r="P7" s="24"/>
    </row>
    <row r="8" spans="1:16">
      <c r="A8" s="51" t="s">
        <v>16</v>
      </c>
      <c r="B8" s="36">
        <v>78865192</v>
      </c>
      <c r="C8" s="36">
        <v>81283853</v>
      </c>
      <c r="D8" s="36">
        <v>83256628</v>
      </c>
      <c r="E8" s="49">
        <f t="shared" si="0"/>
        <v>102.42701954593613</v>
      </c>
      <c r="F8" s="36">
        <f t="shared" si="1"/>
        <v>4391436</v>
      </c>
      <c r="G8" s="66">
        <f t="shared" si="2"/>
        <v>105.56828163177489</v>
      </c>
      <c r="H8" s="11"/>
      <c r="I8" s="11"/>
      <c r="J8" s="11"/>
      <c r="K8" s="11"/>
      <c r="L8" s="11"/>
      <c r="M8" s="11"/>
      <c r="N8" s="24"/>
      <c r="O8" s="24"/>
      <c r="P8" s="24"/>
    </row>
    <row r="9" spans="1:16" ht="15" customHeight="1">
      <c r="A9" s="51" t="s">
        <v>15</v>
      </c>
      <c r="B9" s="36">
        <v>5195518</v>
      </c>
      <c r="C9" s="36">
        <v>5193900</v>
      </c>
      <c r="D9" s="36">
        <v>5585573</v>
      </c>
      <c r="E9" s="49">
        <f t="shared" si="0"/>
        <v>107.54101927260827</v>
      </c>
      <c r="F9" s="36">
        <f t="shared" si="1"/>
        <v>390055</v>
      </c>
      <c r="G9" s="66">
        <f t="shared" si="2"/>
        <v>107.50752860446254</v>
      </c>
      <c r="H9" s="11"/>
      <c r="I9" s="11"/>
      <c r="J9" s="11"/>
      <c r="K9" s="11"/>
      <c r="L9" s="11"/>
      <c r="M9" s="11"/>
      <c r="O9" s="24"/>
      <c r="P9" s="24"/>
    </row>
    <row r="10" spans="1:16" ht="1.5" hidden="1" customHeight="1">
      <c r="A10" s="51"/>
      <c r="B10" s="36"/>
      <c r="C10" s="36"/>
      <c r="D10" s="37"/>
      <c r="E10" s="49" t="e">
        <f t="shared" si="0"/>
        <v>#DIV/0!</v>
      </c>
      <c r="F10" s="36">
        <f t="shared" si="1"/>
        <v>0</v>
      </c>
      <c r="G10" s="66" t="e">
        <f t="shared" si="2"/>
        <v>#DIV/0!</v>
      </c>
      <c r="H10" s="9"/>
      <c r="I10" s="10"/>
      <c r="J10" s="9"/>
      <c r="K10" s="10"/>
      <c r="L10" s="9"/>
      <c r="M10" s="9"/>
      <c r="O10" s="24"/>
      <c r="P10" s="24"/>
    </row>
    <row r="11" spans="1:16">
      <c r="A11" s="53" t="s">
        <v>2</v>
      </c>
      <c r="B11" s="38"/>
      <c r="C11" s="38"/>
      <c r="D11" s="37"/>
      <c r="E11" s="49"/>
      <c r="F11" s="36"/>
      <c r="G11" s="66"/>
      <c r="H11" s="9"/>
      <c r="I11" s="10"/>
      <c r="J11" s="9"/>
      <c r="K11" s="10"/>
      <c r="L11" s="9"/>
      <c r="M11" s="9"/>
      <c r="O11" s="24"/>
      <c r="P11" s="24"/>
    </row>
    <row r="12" spans="1:16" s="1" customFormat="1">
      <c r="A12" s="54" t="s">
        <v>3</v>
      </c>
      <c r="B12" s="37">
        <v>26642656</v>
      </c>
      <c r="C12" s="37">
        <v>22104796</v>
      </c>
      <c r="D12" s="37">
        <v>22582698</v>
      </c>
      <c r="E12" s="67">
        <f t="shared" si="0"/>
        <v>102.16198330896155</v>
      </c>
      <c r="F12" s="39">
        <f t="shared" si="1"/>
        <v>-4059958</v>
      </c>
      <c r="G12" s="68">
        <f t="shared" si="2"/>
        <v>84.76143669760252</v>
      </c>
      <c r="H12" s="7"/>
      <c r="I12" s="10"/>
      <c r="J12" s="9"/>
      <c r="K12" s="10"/>
      <c r="L12" s="9"/>
      <c r="M12" s="9"/>
      <c r="O12" s="24"/>
    </row>
    <row r="13" spans="1:16" s="1" customFormat="1">
      <c r="A13" s="54" t="s">
        <v>4</v>
      </c>
      <c r="B13" s="39">
        <v>30169873</v>
      </c>
      <c r="C13" s="39">
        <v>34597650</v>
      </c>
      <c r="D13" s="39">
        <v>35993808</v>
      </c>
      <c r="E13" s="67">
        <f t="shared" si="0"/>
        <v>104.03541280982958</v>
      </c>
      <c r="F13" s="39">
        <f t="shared" si="1"/>
        <v>5823935</v>
      </c>
      <c r="G13" s="68">
        <f t="shared" si="2"/>
        <v>119.30381012873339</v>
      </c>
      <c r="O13" s="24"/>
    </row>
    <row r="14" spans="1:16" s="12" customFormat="1" ht="15.75" customHeight="1">
      <c r="A14" s="53" t="s">
        <v>32</v>
      </c>
      <c r="B14" s="40"/>
      <c r="C14" s="37"/>
      <c r="D14" s="40"/>
      <c r="E14" s="67"/>
      <c r="F14" s="39"/>
      <c r="G14" s="68"/>
      <c r="H14" s="26"/>
      <c r="I14" s="13"/>
      <c r="K14" s="14"/>
      <c r="P14" s="32"/>
    </row>
    <row r="15" spans="1:16" s="12" customFormat="1" ht="60.75" customHeight="1">
      <c r="A15" s="34" t="s">
        <v>65</v>
      </c>
      <c r="B15" s="40">
        <v>26157978</v>
      </c>
      <c r="C15" s="40">
        <v>30824623</v>
      </c>
      <c r="D15" s="40">
        <v>31562827</v>
      </c>
      <c r="E15" s="67">
        <f t="shared" si="0"/>
        <v>102.39485167426055</v>
      </c>
      <c r="F15" s="39">
        <f t="shared" si="1"/>
        <v>5404849</v>
      </c>
      <c r="G15" s="68">
        <f t="shared" si="2"/>
        <v>120.66233483337282</v>
      </c>
      <c r="H15" s="26"/>
      <c r="I15" s="13"/>
      <c r="K15" s="14"/>
    </row>
    <row r="16" spans="1:16" s="12" customFormat="1" ht="78.75">
      <c r="A16" s="34" t="s">
        <v>66</v>
      </c>
      <c r="B16" s="40">
        <v>148802</v>
      </c>
      <c r="C16" s="40">
        <v>194728</v>
      </c>
      <c r="D16" s="40">
        <v>173053</v>
      </c>
      <c r="E16" s="67">
        <f t="shared" si="0"/>
        <v>88.869089191076796</v>
      </c>
      <c r="F16" s="39">
        <f t="shared" si="1"/>
        <v>24251</v>
      </c>
      <c r="G16" s="68">
        <f t="shared" si="2"/>
        <v>116.29749600139783</v>
      </c>
      <c r="H16" s="26"/>
      <c r="I16" s="13"/>
      <c r="K16" s="14"/>
    </row>
    <row r="17" spans="1:14" s="12" customFormat="1" ht="39.75" customHeight="1">
      <c r="A17" s="34" t="s">
        <v>38</v>
      </c>
      <c r="B17" s="40">
        <v>266630</v>
      </c>
      <c r="C17" s="40">
        <v>343345</v>
      </c>
      <c r="D17" s="40">
        <v>363744</v>
      </c>
      <c r="E17" s="67">
        <f t="shared" si="0"/>
        <v>105.94125442339337</v>
      </c>
      <c r="F17" s="39">
        <f t="shared" si="1"/>
        <v>97114</v>
      </c>
      <c r="G17" s="68">
        <f t="shared" si="2"/>
        <v>136.42275812924277</v>
      </c>
      <c r="H17" s="26"/>
      <c r="I17" s="13"/>
      <c r="K17" s="14"/>
    </row>
    <row r="18" spans="1:14" s="12" customFormat="1" ht="75.75" customHeight="1">
      <c r="A18" s="34" t="s">
        <v>64</v>
      </c>
      <c r="B18" s="40">
        <v>134042</v>
      </c>
      <c r="C18" s="40">
        <v>213115</v>
      </c>
      <c r="D18" s="40">
        <v>211174</v>
      </c>
      <c r="E18" s="67">
        <f t="shared" si="0"/>
        <v>99.089224127818312</v>
      </c>
      <c r="F18" s="39">
        <f t="shared" si="1"/>
        <v>77132</v>
      </c>
      <c r="G18" s="68">
        <f t="shared" si="2"/>
        <v>157.54315811462078</v>
      </c>
      <c r="H18" s="26"/>
      <c r="I18" s="13"/>
      <c r="K18" s="14"/>
    </row>
    <row r="19" spans="1:14" s="12" customFormat="1" ht="36.75" customHeight="1">
      <c r="A19" s="34" t="s">
        <v>88</v>
      </c>
      <c r="B19" s="40">
        <v>-11</v>
      </c>
      <c r="C19" s="40">
        <v>0</v>
      </c>
      <c r="D19" s="40">
        <v>-16</v>
      </c>
      <c r="E19" s="67"/>
      <c r="F19" s="39">
        <f t="shared" si="1"/>
        <v>-5</v>
      </c>
      <c r="G19" s="68">
        <f t="shared" si="2"/>
        <v>145.45454545454547</v>
      </c>
      <c r="H19" s="26"/>
      <c r="I19" s="13"/>
      <c r="K19" s="14"/>
    </row>
    <row r="20" spans="1:14" s="12" customFormat="1" ht="36" customHeight="1">
      <c r="A20" s="34" t="s">
        <v>74</v>
      </c>
      <c r="B20" s="40">
        <v>677564</v>
      </c>
      <c r="C20" s="40">
        <v>759982</v>
      </c>
      <c r="D20" s="40">
        <v>901924</v>
      </c>
      <c r="E20" s="67">
        <f t="shared" si="0"/>
        <v>118.67702129787286</v>
      </c>
      <c r="F20" s="39">
        <f t="shared" si="1"/>
        <v>224360</v>
      </c>
      <c r="G20" s="68">
        <f t="shared" si="2"/>
        <v>133.11273916559912</v>
      </c>
      <c r="H20" s="26"/>
      <c r="I20" s="13"/>
      <c r="K20" s="14"/>
    </row>
    <row r="21" spans="1:14" s="12" customFormat="1" ht="79.5" customHeight="1">
      <c r="A21" s="34" t="s">
        <v>89</v>
      </c>
      <c r="B21" s="40">
        <v>5</v>
      </c>
      <c r="C21" s="40">
        <v>-2</v>
      </c>
      <c r="D21" s="40">
        <v>-5</v>
      </c>
      <c r="E21" s="67">
        <f t="shared" si="0"/>
        <v>250</v>
      </c>
      <c r="F21" s="39">
        <f t="shared" si="1"/>
        <v>-10</v>
      </c>
      <c r="G21" s="68">
        <f t="shared" si="2"/>
        <v>-100</v>
      </c>
      <c r="H21" s="26"/>
      <c r="I21" s="13"/>
      <c r="K21" s="14"/>
    </row>
    <row r="22" spans="1:14" s="12" customFormat="1" ht="63" customHeight="1">
      <c r="A22" s="35" t="s">
        <v>85</v>
      </c>
      <c r="B22" s="40">
        <v>292296</v>
      </c>
      <c r="C22" s="40">
        <v>375926</v>
      </c>
      <c r="D22" s="40">
        <v>401857</v>
      </c>
      <c r="E22" s="67">
        <f t="shared" si="0"/>
        <v>106.89790011864038</v>
      </c>
      <c r="F22" s="39">
        <f t="shared" si="1"/>
        <v>109561</v>
      </c>
      <c r="G22" s="68">
        <f t="shared" si="2"/>
        <v>137.48289405260422</v>
      </c>
      <c r="H22" s="26"/>
      <c r="I22" s="13"/>
      <c r="K22" s="14"/>
    </row>
    <row r="23" spans="1:14" s="12" customFormat="1" ht="66.75" customHeight="1">
      <c r="A23" s="35" t="s">
        <v>86</v>
      </c>
      <c r="B23" s="40">
        <v>2492567</v>
      </c>
      <c r="C23" s="40">
        <v>1885933</v>
      </c>
      <c r="D23" s="40">
        <v>2379250</v>
      </c>
      <c r="E23" s="67">
        <f t="shared" si="0"/>
        <v>126.15771610126127</v>
      </c>
      <c r="F23" s="39">
        <f t="shared" si="1"/>
        <v>-113317</v>
      </c>
      <c r="G23" s="68">
        <f t="shared" si="2"/>
        <v>95.45380324781641</v>
      </c>
      <c r="H23" s="26"/>
      <c r="I23" s="13"/>
      <c r="K23" s="14"/>
    </row>
    <row r="24" spans="1:14" s="16" customFormat="1" ht="24">
      <c r="A24" s="54" t="s">
        <v>5</v>
      </c>
      <c r="B24" s="39">
        <v>6517178</v>
      </c>
      <c r="C24" s="39">
        <v>6772341</v>
      </c>
      <c r="D24" s="39">
        <v>6864404</v>
      </c>
      <c r="E24" s="67">
        <f t="shared" si="0"/>
        <v>101.35939699433327</v>
      </c>
      <c r="F24" s="39">
        <f t="shared" si="1"/>
        <v>347226</v>
      </c>
      <c r="G24" s="68">
        <f t="shared" si="2"/>
        <v>105.32785816192222</v>
      </c>
      <c r="H24" s="27"/>
      <c r="I24" s="3"/>
      <c r="K24" s="4"/>
      <c r="N24" s="48"/>
    </row>
    <row r="25" spans="1:14" s="12" customFormat="1">
      <c r="A25" s="53" t="s">
        <v>32</v>
      </c>
      <c r="B25" s="40"/>
      <c r="C25" s="37"/>
      <c r="D25" s="40"/>
      <c r="E25" s="67"/>
      <c r="F25" s="39"/>
      <c r="G25" s="68"/>
      <c r="H25" s="26"/>
      <c r="I25" s="13"/>
      <c r="K25" s="14"/>
    </row>
    <row r="26" spans="1:14" s="12" customFormat="1">
      <c r="A26" s="53" t="s">
        <v>39</v>
      </c>
      <c r="B26" s="40">
        <v>179532</v>
      </c>
      <c r="C26" s="40">
        <v>81921</v>
      </c>
      <c r="D26" s="40">
        <v>91326</v>
      </c>
      <c r="E26" s="67">
        <f t="shared" si="0"/>
        <v>111.48057274691472</v>
      </c>
      <c r="F26" s="39">
        <f t="shared" si="1"/>
        <v>-88206</v>
      </c>
      <c r="G26" s="68">
        <f t="shared" si="2"/>
        <v>50.868925873938906</v>
      </c>
      <c r="H26" s="26"/>
      <c r="I26" s="13"/>
      <c r="K26" s="14"/>
    </row>
    <row r="27" spans="1:14" s="12" customFormat="1">
      <c r="A27" s="53" t="s">
        <v>40</v>
      </c>
      <c r="B27" s="40">
        <v>1683</v>
      </c>
      <c r="C27" s="40">
        <v>3416</v>
      </c>
      <c r="D27" s="40">
        <v>5057</v>
      </c>
      <c r="E27" s="67">
        <f t="shared" si="0"/>
        <v>148.03864168618267</v>
      </c>
      <c r="F27" s="39">
        <f t="shared" si="1"/>
        <v>3374</v>
      </c>
      <c r="G27" s="68">
        <f t="shared" si="2"/>
        <v>300.47534165181224</v>
      </c>
      <c r="H27" s="26"/>
      <c r="I27" s="13"/>
      <c r="K27" s="14"/>
    </row>
    <row r="28" spans="1:14" s="12" customFormat="1">
      <c r="A28" s="53" t="s">
        <v>41</v>
      </c>
      <c r="B28" s="40">
        <v>293541</v>
      </c>
      <c r="C28" s="40">
        <v>261001</v>
      </c>
      <c r="D28" s="40">
        <v>271897</v>
      </c>
      <c r="E28" s="67">
        <f t="shared" si="0"/>
        <v>104.17469664867185</v>
      </c>
      <c r="F28" s="39">
        <f t="shared" si="1"/>
        <v>-21644</v>
      </c>
      <c r="G28" s="68">
        <f t="shared" si="2"/>
        <v>92.626583679962934</v>
      </c>
      <c r="H28" s="26"/>
      <c r="I28" s="13"/>
      <c r="K28" s="14"/>
    </row>
    <row r="29" spans="1:14" s="12" customFormat="1">
      <c r="A29" s="53" t="s">
        <v>42</v>
      </c>
      <c r="B29" s="40">
        <v>1125807</v>
      </c>
      <c r="C29" s="40">
        <v>1144966</v>
      </c>
      <c r="D29" s="40">
        <v>1165409</v>
      </c>
      <c r="E29" s="67">
        <f t="shared" si="0"/>
        <v>101.78546786542132</v>
      </c>
      <c r="F29" s="39">
        <f t="shared" si="1"/>
        <v>39602</v>
      </c>
      <c r="G29" s="68">
        <f t="shared" si="2"/>
        <v>103.51765444698779</v>
      </c>
      <c r="H29" s="26"/>
      <c r="I29" s="13"/>
      <c r="K29" s="14"/>
    </row>
    <row r="30" spans="1:14" s="12" customFormat="1">
      <c r="A30" s="53" t="s">
        <v>59</v>
      </c>
      <c r="B30" s="40">
        <v>28776</v>
      </c>
      <c r="C30" s="40">
        <v>37074</v>
      </c>
      <c r="D30" s="40">
        <v>41601</v>
      </c>
      <c r="E30" s="67">
        <f t="shared" si="0"/>
        <v>112.21071370771969</v>
      </c>
      <c r="F30" s="39">
        <f t="shared" si="1"/>
        <v>12825</v>
      </c>
      <c r="G30" s="68">
        <f t="shared" si="2"/>
        <v>144.56839032527108</v>
      </c>
      <c r="H30" s="26"/>
      <c r="I30" s="13"/>
      <c r="K30" s="14"/>
    </row>
    <row r="31" spans="1:14" s="12" customFormat="1">
      <c r="A31" s="53" t="s">
        <v>43</v>
      </c>
      <c r="B31" s="38">
        <v>4887839</v>
      </c>
      <c r="C31" s="38">
        <v>5243963</v>
      </c>
      <c r="D31" s="38">
        <v>5289078</v>
      </c>
      <c r="E31" s="67">
        <f t="shared" si="0"/>
        <v>100.86032262241362</v>
      </c>
      <c r="F31" s="39">
        <f t="shared" si="1"/>
        <v>401239</v>
      </c>
      <c r="G31" s="68">
        <f t="shared" si="2"/>
        <v>108.20892423011479</v>
      </c>
      <c r="H31" s="26"/>
      <c r="I31" s="13"/>
      <c r="K31" s="14"/>
    </row>
    <row r="32" spans="1:14" s="12" customFormat="1">
      <c r="A32" s="53" t="s">
        <v>32</v>
      </c>
      <c r="B32" s="40"/>
      <c r="C32" s="37"/>
      <c r="D32" s="40"/>
      <c r="E32" s="67"/>
      <c r="F32" s="39"/>
      <c r="G32" s="68"/>
      <c r="H32" s="26"/>
      <c r="I32" s="13"/>
      <c r="K32" s="14"/>
    </row>
    <row r="33" spans="1:15" s="12" customFormat="1" ht="22.5">
      <c r="A33" s="55" t="s">
        <v>44</v>
      </c>
      <c r="B33" s="40">
        <v>2532656</v>
      </c>
      <c r="C33" s="40">
        <v>2716424</v>
      </c>
      <c r="D33" s="40">
        <v>2732527</v>
      </c>
      <c r="E33" s="67">
        <f t="shared" si="0"/>
        <v>100.59280141833528</v>
      </c>
      <c r="F33" s="39">
        <f t="shared" si="1"/>
        <v>199871</v>
      </c>
      <c r="G33" s="68">
        <f t="shared" si="2"/>
        <v>107.89175474284704</v>
      </c>
      <c r="H33" s="26"/>
      <c r="I33" s="13"/>
      <c r="K33" s="14"/>
    </row>
    <row r="34" spans="1:15" s="12" customFormat="1" ht="33.75">
      <c r="A34" s="55" t="s">
        <v>45</v>
      </c>
      <c r="B34" s="40">
        <v>13228</v>
      </c>
      <c r="C34" s="40">
        <v>13363</v>
      </c>
      <c r="D34" s="40">
        <v>15788</v>
      </c>
      <c r="E34" s="67">
        <f t="shared" si="0"/>
        <v>118.14712265209909</v>
      </c>
      <c r="F34" s="39">
        <f t="shared" si="1"/>
        <v>2560</v>
      </c>
      <c r="G34" s="68">
        <f t="shared" si="2"/>
        <v>119.35288781372846</v>
      </c>
      <c r="H34" s="26"/>
      <c r="I34" s="13"/>
      <c r="K34" s="14"/>
    </row>
    <row r="35" spans="1:15" s="12" customFormat="1" ht="45">
      <c r="A35" s="55" t="s">
        <v>46</v>
      </c>
      <c r="B35" s="40">
        <v>2617697</v>
      </c>
      <c r="C35" s="40">
        <v>2851800</v>
      </c>
      <c r="D35" s="40">
        <v>2838195</v>
      </c>
      <c r="E35" s="67">
        <f t="shared" si="0"/>
        <v>99.522932884494011</v>
      </c>
      <c r="F35" s="39">
        <f t="shared" si="1"/>
        <v>220498</v>
      </c>
      <c r="G35" s="68">
        <f t="shared" si="2"/>
        <v>108.42335839480275</v>
      </c>
      <c r="H35" s="26"/>
      <c r="I35" s="13"/>
      <c r="K35" s="14"/>
    </row>
    <row r="36" spans="1:15" s="12" customFormat="1" ht="45">
      <c r="A36" s="55" t="s">
        <v>47</v>
      </c>
      <c r="B36" s="38">
        <v>-275742</v>
      </c>
      <c r="C36" s="40">
        <v>-337624</v>
      </c>
      <c r="D36" s="38">
        <v>-297432</v>
      </c>
      <c r="E36" s="67">
        <f t="shared" si="0"/>
        <v>88.0956330118712</v>
      </c>
      <c r="F36" s="39">
        <f t="shared" si="1"/>
        <v>-21690</v>
      </c>
      <c r="G36" s="68">
        <f t="shared" si="2"/>
        <v>107.86604869769567</v>
      </c>
      <c r="H36" s="26"/>
      <c r="I36" s="13"/>
      <c r="K36" s="14"/>
    </row>
    <row r="37" spans="1:15" s="12" customFormat="1" ht="89.25" customHeight="1">
      <c r="A37" s="56" t="s">
        <v>83</v>
      </c>
      <c r="B37" s="40"/>
      <c r="C37" s="40"/>
      <c r="D37" s="40">
        <v>36</v>
      </c>
      <c r="E37" s="67"/>
      <c r="F37" s="39">
        <f t="shared" si="1"/>
        <v>36</v>
      </c>
      <c r="G37" s="68"/>
      <c r="H37" s="26"/>
      <c r="I37" s="13"/>
      <c r="K37" s="14"/>
      <c r="O37" s="32"/>
    </row>
    <row r="38" spans="1:15" s="12" customFormat="1" ht="24">
      <c r="A38" s="54" t="s">
        <v>6</v>
      </c>
      <c r="B38" s="39">
        <v>4259016</v>
      </c>
      <c r="C38" s="39">
        <v>5671459</v>
      </c>
      <c r="D38" s="39">
        <v>5702966</v>
      </c>
      <c r="E38" s="67">
        <f t="shared" si="0"/>
        <v>100.55553606223724</v>
      </c>
      <c r="F38" s="39">
        <f t="shared" si="1"/>
        <v>1443950</v>
      </c>
      <c r="G38" s="68">
        <f t="shared" si="2"/>
        <v>133.90337110731681</v>
      </c>
      <c r="H38" s="26"/>
      <c r="I38" s="13"/>
      <c r="K38" s="14"/>
    </row>
    <row r="39" spans="1:15" s="12" customFormat="1">
      <c r="A39" s="53" t="s">
        <v>2</v>
      </c>
      <c r="B39" s="40"/>
      <c r="C39" s="37"/>
      <c r="D39" s="40"/>
      <c r="E39" s="67"/>
      <c r="F39" s="39"/>
      <c r="G39" s="68"/>
      <c r="H39" s="26"/>
      <c r="I39" s="13"/>
      <c r="K39" s="14"/>
    </row>
    <row r="40" spans="1:15" s="12" customFormat="1" ht="24">
      <c r="A40" s="57" t="s">
        <v>48</v>
      </c>
      <c r="B40" s="40">
        <v>2917317</v>
      </c>
      <c r="C40" s="40">
        <v>4052351</v>
      </c>
      <c r="D40" s="40">
        <v>4072658</v>
      </c>
      <c r="E40" s="67">
        <f t="shared" si="0"/>
        <v>100.50111651236529</v>
      </c>
      <c r="F40" s="39">
        <f t="shared" si="1"/>
        <v>1155341</v>
      </c>
      <c r="G40" s="68">
        <f t="shared" si="2"/>
        <v>139.60286112205154</v>
      </c>
      <c r="H40" s="26"/>
      <c r="I40" s="13"/>
      <c r="K40" s="14"/>
    </row>
    <row r="41" spans="1:15" s="12" customFormat="1" ht="36">
      <c r="A41" s="57" t="s">
        <v>49</v>
      </c>
      <c r="B41" s="40">
        <v>1341824</v>
      </c>
      <c r="C41" s="40">
        <v>1619108</v>
      </c>
      <c r="D41" s="40">
        <v>1630303</v>
      </c>
      <c r="E41" s="67">
        <f t="shared" si="0"/>
        <v>100.6914300960776</v>
      </c>
      <c r="F41" s="39">
        <f t="shared" si="1"/>
        <v>288479</v>
      </c>
      <c r="G41" s="68">
        <f t="shared" si="2"/>
        <v>121.49901924544501</v>
      </c>
      <c r="H41" s="26"/>
      <c r="I41" s="13"/>
      <c r="K41" s="14"/>
      <c r="O41" s="32"/>
    </row>
    <row r="42" spans="1:15" s="12" customFormat="1" ht="22.5" customHeight="1">
      <c r="A42" s="57" t="s">
        <v>50</v>
      </c>
      <c r="B42" s="40">
        <v>-125</v>
      </c>
      <c r="C42" s="40">
        <v>0</v>
      </c>
      <c r="D42" s="40">
        <v>5</v>
      </c>
      <c r="E42" s="67"/>
      <c r="F42" s="39">
        <f t="shared" si="1"/>
        <v>130</v>
      </c>
      <c r="G42" s="68">
        <f t="shared" si="2"/>
        <v>-4</v>
      </c>
      <c r="H42" s="26"/>
      <c r="I42" s="13"/>
      <c r="K42" s="14"/>
    </row>
    <row r="43" spans="1:15" s="1" customFormat="1" ht="24">
      <c r="A43" s="54" t="s">
        <v>35</v>
      </c>
      <c r="B43" s="37">
        <v>132396</v>
      </c>
      <c r="C43" s="37">
        <v>255646</v>
      </c>
      <c r="D43" s="37">
        <v>250378</v>
      </c>
      <c r="E43" s="67">
        <f t="shared" si="0"/>
        <v>97.939337990815417</v>
      </c>
      <c r="F43" s="39">
        <f t="shared" si="1"/>
        <v>117982</v>
      </c>
      <c r="G43" s="68">
        <f t="shared" si="2"/>
        <v>189.11296413788935</v>
      </c>
      <c r="H43" s="27"/>
      <c r="I43" s="3"/>
      <c r="K43" s="4"/>
    </row>
    <row r="44" spans="1:15" s="1" customFormat="1" ht="24">
      <c r="A44" s="54" t="s">
        <v>7</v>
      </c>
      <c r="B44" s="37">
        <v>-7496</v>
      </c>
      <c r="C44" s="37">
        <v>1092</v>
      </c>
      <c r="D44" s="37">
        <v>1270</v>
      </c>
      <c r="E44" s="67">
        <f t="shared" si="0"/>
        <v>116.30036630036631</v>
      </c>
      <c r="F44" s="39">
        <f t="shared" si="1"/>
        <v>8766</v>
      </c>
      <c r="G44" s="68">
        <f t="shared" si="2"/>
        <v>-16.942369263607258</v>
      </c>
      <c r="H44" s="27"/>
      <c r="I44" s="3"/>
      <c r="K44" s="4"/>
    </row>
    <row r="45" spans="1:15" s="1" customFormat="1">
      <c r="A45" s="54" t="s">
        <v>8</v>
      </c>
      <c r="B45" s="37">
        <v>177969</v>
      </c>
      <c r="C45" s="37">
        <v>327453</v>
      </c>
      <c r="D45" s="37">
        <v>331318</v>
      </c>
      <c r="E45" s="67">
        <f t="shared" si="0"/>
        <v>101.18032206148668</v>
      </c>
      <c r="F45" s="39">
        <f t="shared" si="1"/>
        <v>153349</v>
      </c>
      <c r="G45" s="68">
        <f t="shared" si="2"/>
        <v>186.16613005635813</v>
      </c>
      <c r="H45" s="28" t="e">
        <f>(#REF!/#REF!)*100</f>
        <v>#REF!</v>
      </c>
      <c r="I45" s="6">
        <f>(E45/C45)*100</f>
        <v>3.0899189215394782E-2</v>
      </c>
      <c r="J45" s="6" t="e">
        <f>(F45/#REF!)*100</f>
        <v>#REF!</v>
      </c>
      <c r="K45" s="6">
        <f>(G45/D45)*100</f>
        <v>5.6189561103338219E-2</v>
      </c>
      <c r="L45" s="6" t="e">
        <f>(H45/#REF!)*100</f>
        <v>#REF!</v>
      </c>
      <c r="M45" s="6">
        <f t="shared" ref="M45" si="3">(I45/E45)*100</f>
        <v>3.0538733803019059E-2</v>
      </c>
    </row>
    <row r="46" spans="1:15" s="1" customFormat="1">
      <c r="A46" s="54" t="s">
        <v>73</v>
      </c>
      <c r="B46" s="37">
        <v>116882</v>
      </c>
      <c r="C46" s="37">
        <v>180125</v>
      </c>
      <c r="D46" s="37">
        <v>191775</v>
      </c>
      <c r="E46" s="67">
        <f t="shared" si="0"/>
        <v>106.4677307425399</v>
      </c>
      <c r="F46" s="39">
        <f t="shared" si="1"/>
        <v>74893</v>
      </c>
      <c r="G46" s="68">
        <f t="shared" si="2"/>
        <v>164.07573450146302</v>
      </c>
      <c r="H46" s="27"/>
      <c r="I46" s="3"/>
      <c r="K46" s="4"/>
    </row>
    <row r="47" spans="1:15" s="1" customFormat="1" ht="36">
      <c r="A47" s="58" t="s">
        <v>90</v>
      </c>
      <c r="B47" s="37">
        <v>24</v>
      </c>
      <c r="C47" s="37">
        <v>0</v>
      </c>
      <c r="D47" s="37">
        <v>-18</v>
      </c>
      <c r="E47" s="67"/>
      <c r="F47" s="39">
        <f t="shared" si="1"/>
        <v>-42</v>
      </c>
      <c r="G47" s="68">
        <f t="shared" si="2"/>
        <v>-75</v>
      </c>
      <c r="H47" s="27"/>
      <c r="I47" s="3"/>
      <c r="K47" s="4"/>
    </row>
    <row r="48" spans="1:15" s="1" customFormat="1">
      <c r="A48" s="54" t="s">
        <v>9</v>
      </c>
      <c r="B48" s="37">
        <v>819543</v>
      </c>
      <c r="C48" s="37">
        <v>814111</v>
      </c>
      <c r="D48" s="37">
        <v>835350</v>
      </c>
      <c r="E48" s="67">
        <f t="shared" si="0"/>
        <v>102.60885800584933</v>
      </c>
      <c r="F48" s="39">
        <f t="shared" si="1"/>
        <v>15807</v>
      </c>
      <c r="G48" s="68">
        <f t="shared" si="2"/>
        <v>101.92875785651272</v>
      </c>
      <c r="H48" s="27"/>
      <c r="I48" s="3"/>
      <c r="K48" s="4"/>
    </row>
    <row r="49" spans="1:11" s="1" customFormat="1">
      <c r="A49" s="54" t="s">
        <v>0</v>
      </c>
      <c r="B49" s="39">
        <v>4738401</v>
      </c>
      <c r="C49" s="39">
        <v>5223457</v>
      </c>
      <c r="D49" s="39">
        <v>5108651</v>
      </c>
      <c r="E49" s="67">
        <f t="shared" si="0"/>
        <v>97.802106918847045</v>
      </c>
      <c r="F49" s="39">
        <f t="shared" si="1"/>
        <v>370250</v>
      </c>
      <c r="G49" s="68">
        <f t="shared" si="2"/>
        <v>107.81381736159518</v>
      </c>
      <c r="H49" s="27"/>
      <c r="I49" s="3"/>
      <c r="K49" s="4"/>
    </row>
    <row r="50" spans="1:11" s="12" customFormat="1">
      <c r="A50" s="53" t="s">
        <v>2</v>
      </c>
      <c r="B50" s="40"/>
      <c r="C50" s="37"/>
      <c r="D50" s="40"/>
      <c r="E50" s="67"/>
      <c r="F50" s="39"/>
      <c r="G50" s="68"/>
      <c r="H50" s="26"/>
      <c r="I50" s="13"/>
      <c r="K50" s="14"/>
    </row>
    <row r="51" spans="1:11" s="12" customFormat="1" ht="24">
      <c r="A51" s="53" t="s">
        <v>36</v>
      </c>
      <c r="B51" s="40">
        <v>4372253</v>
      </c>
      <c r="C51" s="40">
        <v>4908881</v>
      </c>
      <c r="D51" s="40">
        <v>4794898</v>
      </c>
      <c r="E51" s="67">
        <f t="shared" si="0"/>
        <v>97.678024788133996</v>
      </c>
      <c r="F51" s="39">
        <f t="shared" si="1"/>
        <v>422645</v>
      </c>
      <c r="G51" s="68">
        <f t="shared" si="2"/>
        <v>109.66652661682662</v>
      </c>
      <c r="H51" s="26"/>
      <c r="I51" s="13"/>
      <c r="K51" s="14"/>
    </row>
    <row r="52" spans="1:11" s="12" customFormat="1" ht="24">
      <c r="A52" s="53" t="s">
        <v>37</v>
      </c>
      <c r="B52" s="40">
        <v>366148</v>
      </c>
      <c r="C52" s="40">
        <v>314576</v>
      </c>
      <c r="D52" s="40">
        <v>313753</v>
      </c>
      <c r="E52" s="67">
        <f t="shared" si="0"/>
        <v>99.738378007222423</v>
      </c>
      <c r="F52" s="39">
        <f t="shared" si="1"/>
        <v>-52395</v>
      </c>
      <c r="G52" s="68">
        <f t="shared" si="2"/>
        <v>85.690212700875051</v>
      </c>
      <c r="H52" s="26"/>
      <c r="I52" s="13"/>
      <c r="K52" s="14"/>
    </row>
    <row r="53" spans="1:11" s="1" customFormat="1">
      <c r="A53" s="54" t="s">
        <v>10</v>
      </c>
      <c r="B53" s="39">
        <v>1498925</v>
      </c>
      <c r="C53" s="39">
        <v>1509023</v>
      </c>
      <c r="D53" s="39">
        <v>1585166</v>
      </c>
      <c r="E53" s="67">
        <f t="shared" si="0"/>
        <v>105.04584754506723</v>
      </c>
      <c r="F53" s="39">
        <f t="shared" si="1"/>
        <v>86241</v>
      </c>
      <c r="G53" s="68">
        <f t="shared" si="2"/>
        <v>105.75352335840687</v>
      </c>
      <c r="H53" s="27"/>
      <c r="I53" s="3"/>
      <c r="K53" s="4"/>
    </row>
    <row r="54" spans="1:11" s="12" customFormat="1">
      <c r="A54" s="53" t="s">
        <v>2</v>
      </c>
      <c r="B54" s="40"/>
      <c r="C54" s="37"/>
      <c r="D54" s="40"/>
      <c r="E54" s="67"/>
      <c r="F54" s="39"/>
      <c r="G54" s="68"/>
      <c r="H54" s="26"/>
      <c r="I54" s="13"/>
      <c r="K54" s="14"/>
    </row>
    <row r="55" spans="1:11" s="12" customFormat="1">
      <c r="A55" s="53" t="s">
        <v>51</v>
      </c>
      <c r="B55" s="40">
        <v>276222</v>
      </c>
      <c r="C55" s="40">
        <v>315297</v>
      </c>
      <c r="D55" s="40">
        <v>316504</v>
      </c>
      <c r="E55" s="67">
        <f t="shared" si="0"/>
        <v>100.38281366457657</v>
      </c>
      <c r="F55" s="39">
        <f t="shared" si="1"/>
        <v>40282</v>
      </c>
      <c r="G55" s="68">
        <f t="shared" si="2"/>
        <v>114.58319757296667</v>
      </c>
      <c r="H55" s="26"/>
      <c r="I55" s="13"/>
      <c r="K55" s="14"/>
    </row>
    <row r="56" spans="1:11" s="12" customFormat="1">
      <c r="A56" s="53" t="s">
        <v>52</v>
      </c>
      <c r="B56" s="40">
        <v>1222703</v>
      </c>
      <c r="C56" s="40">
        <v>1193726</v>
      </c>
      <c r="D56" s="40">
        <v>1268662</v>
      </c>
      <c r="E56" s="67">
        <f t="shared" si="0"/>
        <v>106.27748746362231</v>
      </c>
      <c r="F56" s="39">
        <f t="shared" si="1"/>
        <v>45959</v>
      </c>
      <c r="G56" s="68">
        <f t="shared" si="2"/>
        <v>103.75880324167031</v>
      </c>
      <c r="H56" s="26"/>
      <c r="I56" s="13"/>
      <c r="K56" s="14"/>
    </row>
    <row r="57" spans="1:11" s="1" customFormat="1">
      <c r="A57" s="54" t="s">
        <v>11</v>
      </c>
      <c r="B57" s="37">
        <v>2027</v>
      </c>
      <c r="C57" s="37">
        <v>1932</v>
      </c>
      <c r="D57" s="37">
        <v>1932</v>
      </c>
      <c r="E57" s="67">
        <f t="shared" si="0"/>
        <v>100</v>
      </c>
      <c r="F57" s="39">
        <f t="shared" si="1"/>
        <v>-95</v>
      </c>
      <c r="G57" s="68">
        <f t="shared" si="2"/>
        <v>95.313270843611249</v>
      </c>
      <c r="H57" s="27"/>
      <c r="I57" s="3"/>
      <c r="K57" s="4"/>
    </row>
    <row r="58" spans="1:11" s="1" customFormat="1">
      <c r="A58" s="54" t="s">
        <v>12</v>
      </c>
      <c r="B58" s="37">
        <v>1322364</v>
      </c>
      <c r="C58" s="37">
        <v>1332720</v>
      </c>
      <c r="D58" s="37">
        <v>1324376</v>
      </c>
      <c r="E58" s="67">
        <f t="shared" si="0"/>
        <v>99.373911999519777</v>
      </c>
      <c r="F58" s="39">
        <f t="shared" si="1"/>
        <v>2012</v>
      </c>
      <c r="G58" s="68">
        <f t="shared" si="2"/>
        <v>100.15215175246755</v>
      </c>
      <c r="H58" s="27"/>
      <c r="I58" s="3"/>
      <c r="K58" s="4"/>
    </row>
    <row r="59" spans="1:11" s="12" customFormat="1">
      <c r="A59" s="53" t="s">
        <v>32</v>
      </c>
      <c r="B59" s="40"/>
      <c r="C59" s="37"/>
      <c r="D59" s="40"/>
      <c r="E59" s="67"/>
      <c r="F59" s="39"/>
      <c r="G59" s="68"/>
      <c r="H59" s="26"/>
      <c r="I59" s="13"/>
      <c r="K59" s="14"/>
    </row>
    <row r="60" spans="1:11" s="12" customFormat="1">
      <c r="A60" s="53" t="s">
        <v>61</v>
      </c>
      <c r="B60" s="40">
        <v>975643</v>
      </c>
      <c r="C60" s="40">
        <v>1013622</v>
      </c>
      <c r="D60" s="40">
        <v>988595</v>
      </c>
      <c r="E60" s="67">
        <f t="shared" si="0"/>
        <v>97.530933622198418</v>
      </c>
      <c r="F60" s="39">
        <f t="shared" si="1"/>
        <v>12952</v>
      </c>
      <c r="G60" s="68">
        <f t="shared" si="2"/>
        <v>101.32753476425292</v>
      </c>
      <c r="H60" s="26"/>
      <c r="I60" s="13"/>
      <c r="K60" s="14"/>
    </row>
    <row r="61" spans="1:11" s="12" customFormat="1">
      <c r="A61" s="53" t="s">
        <v>62</v>
      </c>
      <c r="B61" s="40">
        <v>346721</v>
      </c>
      <c r="C61" s="40">
        <v>319098</v>
      </c>
      <c r="D61" s="40">
        <v>335781</v>
      </c>
      <c r="E61" s="67">
        <f t="shared" si="0"/>
        <v>105.2281744166369</v>
      </c>
      <c r="F61" s="39">
        <f t="shared" si="1"/>
        <v>-10940</v>
      </c>
      <c r="G61" s="68">
        <f t="shared" si="2"/>
        <v>96.84472529786197</v>
      </c>
      <c r="H61" s="26"/>
      <c r="I61" s="13"/>
      <c r="K61" s="14"/>
    </row>
    <row r="62" spans="1:11" s="1" customFormat="1">
      <c r="A62" s="54" t="s">
        <v>1</v>
      </c>
      <c r="B62" s="39">
        <v>2205314</v>
      </c>
      <c r="C62" s="39">
        <v>2178112</v>
      </c>
      <c r="D62" s="39">
        <v>2129020</v>
      </c>
      <c r="E62" s="67">
        <f t="shared" si="0"/>
        <v>97.746121411571124</v>
      </c>
      <c r="F62" s="39">
        <f t="shared" si="1"/>
        <v>-76294</v>
      </c>
      <c r="G62" s="68">
        <f t="shared" si="2"/>
        <v>96.540447301382031</v>
      </c>
      <c r="H62" s="27"/>
      <c r="I62" s="3"/>
      <c r="K62" s="4"/>
    </row>
    <row r="63" spans="1:11" s="12" customFormat="1">
      <c r="A63" s="53" t="s">
        <v>32</v>
      </c>
      <c r="B63" s="40"/>
      <c r="C63" s="37"/>
      <c r="D63" s="40"/>
      <c r="E63" s="67"/>
      <c r="F63" s="39"/>
      <c r="G63" s="68"/>
      <c r="H63" s="26"/>
      <c r="I63" s="13"/>
      <c r="K63" s="14"/>
    </row>
    <row r="64" spans="1:11" s="12" customFormat="1">
      <c r="A64" s="57" t="s">
        <v>60</v>
      </c>
      <c r="B64" s="40">
        <v>54296</v>
      </c>
      <c r="C64" s="40">
        <v>36750</v>
      </c>
      <c r="D64" s="40">
        <v>37493</v>
      </c>
      <c r="E64" s="67">
        <f t="shared" si="0"/>
        <v>102.02176870748299</v>
      </c>
      <c r="F64" s="39">
        <f t="shared" si="1"/>
        <v>-16803</v>
      </c>
      <c r="G64" s="68">
        <f t="shared" si="2"/>
        <v>69.052968911153684</v>
      </c>
      <c r="H64" s="26"/>
      <c r="I64" s="13"/>
      <c r="K64" s="14"/>
    </row>
    <row r="65" spans="1:16380" s="12" customFormat="1" ht="24">
      <c r="A65" s="57" t="s">
        <v>67</v>
      </c>
      <c r="B65" s="40">
        <v>107150</v>
      </c>
      <c r="C65" s="40">
        <v>0</v>
      </c>
      <c r="D65" s="40">
        <v>-95609</v>
      </c>
      <c r="E65" s="67"/>
      <c r="F65" s="39">
        <f t="shared" si="1"/>
        <v>-202759</v>
      </c>
      <c r="G65" s="68">
        <f t="shared" si="2"/>
        <v>-89.229118058796075</v>
      </c>
      <c r="H65" s="26"/>
      <c r="I65" s="13"/>
      <c r="K65" s="14"/>
    </row>
    <row r="66" spans="1:16380" s="12" customFormat="1" ht="36">
      <c r="A66" s="57" t="s">
        <v>79</v>
      </c>
      <c r="B66" s="40">
        <v>135892</v>
      </c>
      <c r="C66" s="40">
        <v>242343</v>
      </c>
      <c r="D66" s="40">
        <v>263304</v>
      </c>
      <c r="E66" s="67">
        <f t="shared" si="0"/>
        <v>108.64931110038252</v>
      </c>
      <c r="F66" s="39">
        <f t="shared" si="1"/>
        <v>127412</v>
      </c>
      <c r="G66" s="68">
        <f t="shared" si="2"/>
        <v>193.7597503900156</v>
      </c>
      <c r="H66" s="26"/>
      <c r="I66" s="13"/>
      <c r="K66" s="14"/>
    </row>
    <row r="67" spans="1:16380" s="12" customFormat="1" ht="24.75" customHeight="1">
      <c r="A67" s="57" t="s">
        <v>81</v>
      </c>
      <c r="B67" s="40">
        <v>1907976</v>
      </c>
      <c r="C67" s="40">
        <v>1899019</v>
      </c>
      <c r="D67" s="40">
        <v>1923832</v>
      </c>
      <c r="E67" s="67">
        <f t="shared" si="0"/>
        <v>101.3066219979895</v>
      </c>
      <c r="F67" s="39">
        <f t="shared" si="1"/>
        <v>15856</v>
      </c>
      <c r="G67" s="68">
        <f t="shared" si="2"/>
        <v>100.83103770697326</v>
      </c>
      <c r="H67" s="26"/>
      <c r="I67" s="13"/>
      <c r="K67" s="14"/>
    </row>
    <row r="68" spans="1:16380" s="1" customFormat="1">
      <c r="A68" s="54" t="s">
        <v>13</v>
      </c>
      <c r="B68" s="37">
        <v>30</v>
      </c>
      <c r="C68" s="37">
        <v>60</v>
      </c>
      <c r="D68" s="37">
        <v>34</v>
      </c>
      <c r="E68" s="67">
        <f t="shared" si="0"/>
        <v>56.666666666666664</v>
      </c>
      <c r="F68" s="39">
        <f t="shared" si="1"/>
        <v>4</v>
      </c>
      <c r="G68" s="68">
        <f t="shared" si="2"/>
        <v>113.33333333333333</v>
      </c>
      <c r="H68" s="27"/>
      <c r="I68" s="3"/>
      <c r="K68" s="4"/>
    </row>
    <row r="69" spans="1:16380" s="1" customFormat="1">
      <c r="A69" s="54" t="s">
        <v>14</v>
      </c>
      <c r="B69" s="37">
        <v>270175</v>
      </c>
      <c r="C69" s="37">
        <v>313885</v>
      </c>
      <c r="D69" s="37">
        <v>353511</v>
      </c>
      <c r="E69" s="67">
        <f t="shared" si="0"/>
        <v>112.62436879748951</v>
      </c>
      <c r="F69" s="39">
        <f t="shared" si="1"/>
        <v>83336</v>
      </c>
      <c r="G69" s="68">
        <f t="shared" si="2"/>
        <v>130.84519293050801</v>
      </c>
      <c r="H69" s="33" t="e">
        <f>(#REF!/#REF!)*100</f>
        <v>#REF!</v>
      </c>
      <c r="I69" s="15">
        <f>(E69/C69)*100</f>
        <v>3.5880774422954113E-2</v>
      </c>
      <c r="J69" s="15" t="e">
        <f>(F69/#REF!)*100</f>
        <v>#REF!</v>
      </c>
      <c r="K69" s="15">
        <f>(G69/D69)*100</f>
        <v>3.7013047099102435E-2</v>
      </c>
      <c r="L69" s="15" t="e">
        <f>(H69/#REF!)*100</f>
        <v>#REF!</v>
      </c>
      <c r="M69" s="15">
        <f t="shared" ref="M69" si="4">(I69/E69)*100</f>
        <v>3.1858801790464665E-2</v>
      </c>
    </row>
    <row r="70" spans="1:16380" s="1" customFormat="1" ht="24">
      <c r="A70" s="54" t="s">
        <v>63</v>
      </c>
      <c r="B70" s="37">
        <v>-85</v>
      </c>
      <c r="C70" s="37">
        <v>-9</v>
      </c>
      <c r="D70" s="37">
        <v>-11</v>
      </c>
      <c r="E70" s="67">
        <f t="shared" ref="E70:E104" si="5">D70/C70*100</f>
        <v>122.22222222222223</v>
      </c>
      <c r="F70" s="39">
        <f t="shared" ref="F70:F104" si="6">D70-B70</f>
        <v>74</v>
      </c>
      <c r="G70" s="68">
        <f t="shared" ref="G70:G104" si="7">D70/B70*100</f>
        <v>12.941176470588237</v>
      </c>
      <c r="H70" s="27"/>
      <c r="I70" s="3"/>
      <c r="K70" s="4"/>
    </row>
    <row r="71" spans="1:16380" s="1" customFormat="1" ht="48">
      <c r="A71" s="54" t="s">
        <v>17</v>
      </c>
      <c r="B71" s="37">
        <v>11553</v>
      </c>
      <c r="C71" s="37">
        <v>130183</v>
      </c>
      <c r="D71" s="37">
        <v>130183</v>
      </c>
      <c r="E71" s="67">
        <f t="shared" si="5"/>
        <v>100</v>
      </c>
      <c r="F71" s="39">
        <f t="shared" si="6"/>
        <v>118630</v>
      </c>
      <c r="G71" s="68">
        <f t="shared" si="7"/>
        <v>1126.8328572665109</v>
      </c>
      <c r="H71" s="28" t="e">
        <f>(#REF!/#REF!)*100</f>
        <v>#REF!</v>
      </c>
      <c r="I71" s="6">
        <f>(E71/C71)*100</f>
        <v>7.6814945115721719E-2</v>
      </c>
      <c r="J71" s="6" t="e">
        <f>(F71/#REF!)*100</f>
        <v>#REF!</v>
      </c>
      <c r="K71" s="6">
        <f>(G71/D71)*100</f>
        <v>0.86557604085518924</v>
      </c>
      <c r="L71" s="6" t="e">
        <f>(H71/#REF!)*100</f>
        <v>#REF!</v>
      </c>
      <c r="M71" s="6">
        <f t="shared" ref="M71" si="8">(I71/E71)*100</f>
        <v>7.6814945115721719E-2</v>
      </c>
      <c r="P71" s="23"/>
    </row>
    <row r="72" spans="1:16380" s="1" customFormat="1" ht="36">
      <c r="A72" s="54" t="s">
        <v>78</v>
      </c>
      <c r="B72" s="37">
        <v>732556</v>
      </c>
      <c r="C72" s="37">
        <v>693411</v>
      </c>
      <c r="D72" s="37">
        <v>756507</v>
      </c>
      <c r="E72" s="67">
        <f t="shared" si="5"/>
        <v>109.09936531148195</v>
      </c>
      <c r="F72" s="39">
        <f t="shared" si="6"/>
        <v>23951</v>
      </c>
      <c r="G72" s="68">
        <f t="shared" si="7"/>
        <v>103.26951113634999</v>
      </c>
      <c r="H72" s="29"/>
      <c r="I72" s="30"/>
      <c r="J72" s="31"/>
      <c r="K72" s="31"/>
      <c r="L72" s="31"/>
      <c r="M72" s="31"/>
      <c r="P72" s="23"/>
    </row>
    <row r="73" spans="1:16380" s="1" customFormat="1" ht="24">
      <c r="A73" s="54" t="s">
        <v>18</v>
      </c>
      <c r="B73" s="37"/>
      <c r="C73" s="37">
        <v>4</v>
      </c>
      <c r="D73" s="37"/>
      <c r="E73" s="67">
        <f t="shared" si="5"/>
        <v>0</v>
      </c>
      <c r="F73" s="39">
        <f t="shared" si="6"/>
        <v>0</v>
      </c>
      <c r="G73" s="68"/>
      <c r="H73" s="27"/>
      <c r="I73" s="3"/>
      <c r="K73" s="4"/>
      <c r="O73" s="23"/>
    </row>
    <row r="74" spans="1:16380" s="1" customFormat="1" ht="36">
      <c r="A74" s="54" t="s">
        <v>19</v>
      </c>
      <c r="B74" s="39">
        <v>1359991</v>
      </c>
      <c r="C74" s="39">
        <v>1166898</v>
      </c>
      <c r="D74" s="39">
        <v>1276870</v>
      </c>
      <c r="E74" s="67">
        <f t="shared" si="5"/>
        <v>109.42430272397417</v>
      </c>
      <c r="F74" s="39">
        <f t="shared" si="6"/>
        <v>-83121</v>
      </c>
      <c r="G74" s="68">
        <f t="shared" si="7"/>
        <v>93.888121318449905</v>
      </c>
      <c r="H74" s="27"/>
      <c r="I74" s="3"/>
      <c r="K74" s="4"/>
      <c r="O74" s="23"/>
      <c r="P74" s="23"/>
    </row>
    <row r="75" spans="1:16380" s="18" customFormat="1">
      <c r="A75" s="53" t="s">
        <v>32</v>
      </c>
      <c r="B75" s="41"/>
      <c r="C75" s="37"/>
      <c r="D75" s="41"/>
      <c r="E75" s="67"/>
      <c r="F75" s="39"/>
      <c r="G75" s="68"/>
      <c r="H75" s="17"/>
      <c r="I75" s="14"/>
      <c r="J75" s="12"/>
      <c r="K75" s="14"/>
      <c r="L75" s="12"/>
      <c r="M75" s="12"/>
    </row>
    <row r="76" spans="1:16380" s="18" customFormat="1">
      <c r="A76" s="53" t="s">
        <v>53</v>
      </c>
      <c r="B76" s="41">
        <v>1213173</v>
      </c>
      <c r="C76" s="40">
        <v>1027452</v>
      </c>
      <c r="D76" s="41">
        <v>1143331</v>
      </c>
      <c r="E76" s="67">
        <f t="shared" si="5"/>
        <v>111.278288426126</v>
      </c>
      <c r="F76" s="39">
        <f t="shared" si="6"/>
        <v>-69842</v>
      </c>
      <c r="G76" s="68">
        <f t="shared" si="7"/>
        <v>94.243030466388561</v>
      </c>
      <c r="H76" s="17"/>
      <c r="I76" s="14"/>
      <c r="J76" s="12"/>
      <c r="K76" s="14"/>
      <c r="L76" s="12"/>
      <c r="M76" s="12"/>
    </row>
    <row r="77" spans="1:16380" s="18" customFormat="1">
      <c r="A77" s="53" t="s">
        <v>54</v>
      </c>
      <c r="B77" s="41">
        <v>60879</v>
      </c>
      <c r="C77" s="40">
        <v>58198</v>
      </c>
      <c r="D77" s="41">
        <v>49489</v>
      </c>
      <c r="E77" s="67">
        <f t="shared" si="5"/>
        <v>85.035568232585319</v>
      </c>
      <c r="F77" s="39">
        <f t="shared" si="6"/>
        <v>-11390</v>
      </c>
      <c r="G77" s="68">
        <f t="shared" si="7"/>
        <v>81.290757075510427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</row>
    <row r="78" spans="1:16380" s="18" customFormat="1">
      <c r="A78" s="53" t="s">
        <v>55</v>
      </c>
      <c r="B78" s="41">
        <v>80877</v>
      </c>
      <c r="C78" s="40">
        <v>74374</v>
      </c>
      <c r="D78" s="41">
        <v>77176</v>
      </c>
      <c r="E78" s="67">
        <f t="shared" si="5"/>
        <v>103.76744561271411</v>
      </c>
      <c r="F78" s="39">
        <f t="shared" si="6"/>
        <v>-3701</v>
      </c>
      <c r="G78" s="68">
        <f t="shared" si="7"/>
        <v>95.423915328214449</v>
      </c>
      <c r="H78" s="19"/>
      <c r="I78" s="14"/>
      <c r="J78" s="12"/>
      <c r="K78" s="14"/>
      <c r="L78" s="12"/>
      <c r="M78" s="12"/>
    </row>
    <row r="79" spans="1:16380" s="22" customFormat="1" ht="40.5" customHeight="1">
      <c r="A79" s="59" t="s">
        <v>69</v>
      </c>
      <c r="B79" s="41">
        <v>5062</v>
      </c>
      <c r="C79" s="40">
        <v>6874</v>
      </c>
      <c r="D79" s="41">
        <v>6874</v>
      </c>
      <c r="E79" s="67">
        <f t="shared" si="5"/>
        <v>100</v>
      </c>
      <c r="F79" s="39">
        <f t="shared" si="6"/>
        <v>1812</v>
      </c>
      <c r="G79" s="68">
        <f t="shared" si="7"/>
        <v>135.79612801264324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</row>
    <row r="80" spans="1:16380" s="22" customFormat="1" ht="24">
      <c r="A80" s="60" t="s">
        <v>87</v>
      </c>
      <c r="B80" s="42">
        <v>1437</v>
      </c>
      <c r="C80" s="37">
        <v>2314</v>
      </c>
      <c r="D80" s="42">
        <v>2164</v>
      </c>
      <c r="E80" s="67">
        <f t="shared" si="5"/>
        <v>93.517718236819363</v>
      </c>
      <c r="F80" s="39">
        <f t="shared" si="6"/>
        <v>727</v>
      </c>
      <c r="G80" s="68">
        <f t="shared" si="7"/>
        <v>150.59151009046624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  <c r="TET80"/>
      <c r="TEU80"/>
      <c r="TEV80"/>
      <c r="TEW80"/>
      <c r="TEX80"/>
      <c r="TEY80"/>
      <c r="TEZ80"/>
      <c r="TFA80"/>
      <c r="TFB80"/>
      <c r="TFC80"/>
      <c r="TFD80"/>
      <c r="TFE80"/>
      <c r="TFF80"/>
      <c r="TFG80"/>
      <c r="TFH80"/>
      <c r="TFI80"/>
      <c r="TFJ80"/>
      <c r="TFK80"/>
      <c r="TFL80"/>
      <c r="TFM80"/>
      <c r="TFN80"/>
      <c r="TFO80"/>
      <c r="TFP80"/>
      <c r="TFQ80"/>
      <c r="TFR80"/>
      <c r="TFS80"/>
      <c r="TFT80"/>
      <c r="TFU80"/>
      <c r="TFV80"/>
      <c r="TFW80"/>
      <c r="TFX80"/>
      <c r="TFY80"/>
      <c r="TFZ80"/>
      <c r="TGA80"/>
      <c r="TGB80"/>
      <c r="TGC80"/>
      <c r="TGD80"/>
      <c r="TGE80"/>
      <c r="TGF80"/>
      <c r="TGG80"/>
      <c r="TGH80"/>
      <c r="TGI80"/>
      <c r="TGJ80"/>
      <c r="TGK80"/>
      <c r="TGL80"/>
      <c r="TGM80"/>
      <c r="TGN80"/>
      <c r="TGO80"/>
      <c r="TGP80"/>
      <c r="TGQ80"/>
      <c r="TGR80"/>
      <c r="TGS80"/>
      <c r="TGT80"/>
      <c r="TGU80"/>
      <c r="TGV80"/>
      <c r="TGW80"/>
      <c r="TGX80"/>
      <c r="TGY80"/>
      <c r="TGZ80"/>
      <c r="THA80"/>
      <c r="THB80"/>
      <c r="THC80"/>
      <c r="THD80"/>
      <c r="THE80"/>
      <c r="THF80"/>
      <c r="THG80"/>
      <c r="THH80"/>
      <c r="THI80"/>
      <c r="THJ80"/>
      <c r="THK80"/>
      <c r="THL80"/>
      <c r="THM80"/>
      <c r="THN80"/>
      <c r="THO80"/>
      <c r="THP80"/>
      <c r="THQ80"/>
      <c r="THR80"/>
      <c r="THS80"/>
      <c r="THT80"/>
      <c r="THU80"/>
      <c r="THV80"/>
      <c r="THW80"/>
      <c r="THX80"/>
      <c r="THY80"/>
      <c r="THZ80"/>
      <c r="TIA80"/>
      <c r="TIB80"/>
      <c r="TIC80"/>
      <c r="TID80"/>
      <c r="TIE80"/>
      <c r="TIF80"/>
      <c r="TIG80"/>
      <c r="TIH80"/>
      <c r="TII80"/>
      <c r="TIJ80"/>
      <c r="TIK80"/>
      <c r="TIL80"/>
      <c r="TIM80"/>
      <c r="TIN80"/>
      <c r="TIO80"/>
      <c r="TIP80"/>
      <c r="TIQ80"/>
      <c r="TIR80"/>
      <c r="TIS80"/>
      <c r="TIT80"/>
      <c r="TIU80"/>
      <c r="TIV80"/>
      <c r="TIW80"/>
      <c r="TIX80"/>
      <c r="TIY80"/>
      <c r="TIZ80"/>
      <c r="TJA80"/>
      <c r="TJB80"/>
      <c r="TJC80"/>
      <c r="TJD80"/>
      <c r="TJE80"/>
      <c r="TJF80"/>
      <c r="TJG80"/>
      <c r="TJH80"/>
      <c r="TJI80"/>
      <c r="TJJ80"/>
      <c r="TJK80"/>
      <c r="TJL80"/>
      <c r="TJM80"/>
      <c r="TJN80"/>
      <c r="TJO80"/>
      <c r="TJP80"/>
      <c r="TJQ80"/>
      <c r="TJR80"/>
      <c r="TJS80"/>
      <c r="TJT80"/>
      <c r="TJU80"/>
      <c r="TJV80"/>
      <c r="TJW80"/>
      <c r="TJX80"/>
      <c r="TJY80"/>
      <c r="TJZ80"/>
      <c r="TKA80"/>
      <c r="TKB80"/>
      <c r="TKC80"/>
      <c r="TKD80"/>
      <c r="TKE80"/>
      <c r="TKF80"/>
      <c r="TKG80"/>
      <c r="TKH80"/>
      <c r="TKI80"/>
      <c r="TKJ80"/>
      <c r="TKK80"/>
      <c r="TKL80"/>
      <c r="TKM80"/>
      <c r="TKN80"/>
      <c r="TKO80"/>
      <c r="TKP80"/>
      <c r="TKQ80"/>
      <c r="TKR80"/>
      <c r="TKS80"/>
      <c r="TKT80"/>
      <c r="TKU80"/>
      <c r="TKV80"/>
      <c r="TKW80"/>
      <c r="TKX80"/>
      <c r="TKY80"/>
      <c r="TKZ80"/>
      <c r="TLA80"/>
      <c r="TLB80"/>
      <c r="TLC80"/>
      <c r="TLD80"/>
      <c r="TLE80"/>
      <c r="TLF80"/>
      <c r="TLG80"/>
      <c r="TLH80"/>
      <c r="TLI80"/>
      <c r="TLJ80"/>
      <c r="TLK80"/>
      <c r="TLL80"/>
      <c r="TLM80"/>
      <c r="TLN80"/>
      <c r="TLO80"/>
      <c r="TLP80"/>
      <c r="TLQ80"/>
      <c r="TLR80"/>
      <c r="TLS80"/>
      <c r="TLT80"/>
      <c r="TLU80"/>
      <c r="TLV80"/>
      <c r="TLW80"/>
      <c r="TLX80"/>
      <c r="TLY80"/>
      <c r="TLZ80"/>
      <c r="TMA80"/>
      <c r="TMB80"/>
      <c r="TMC80"/>
      <c r="TMD80"/>
      <c r="TME80"/>
      <c r="TMF80"/>
      <c r="TMG80"/>
      <c r="TMH80"/>
      <c r="TMI80"/>
      <c r="TMJ80"/>
      <c r="TMK80"/>
      <c r="TML80"/>
      <c r="TMM80"/>
      <c r="TMN80"/>
      <c r="TMO80"/>
      <c r="TMP80"/>
      <c r="TMQ80"/>
      <c r="TMR80"/>
      <c r="TMS80"/>
      <c r="TMT80"/>
      <c r="TMU80"/>
      <c r="TMV80"/>
      <c r="TMW80"/>
      <c r="TMX80"/>
      <c r="TMY80"/>
      <c r="TMZ80"/>
      <c r="TNA80"/>
      <c r="TNB80"/>
      <c r="TNC80"/>
      <c r="TND80"/>
      <c r="TNE80"/>
      <c r="TNF80"/>
      <c r="TNG80"/>
      <c r="TNH80"/>
      <c r="TNI80"/>
      <c r="TNJ80"/>
      <c r="TNK80"/>
      <c r="TNL80"/>
      <c r="TNM80"/>
      <c r="TNN80"/>
      <c r="TNO80"/>
      <c r="TNP80"/>
      <c r="TNQ80"/>
      <c r="TNR80"/>
      <c r="TNS80"/>
      <c r="TNT80"/>
      <c r="TNU80"/>
      <c r="TNV80"/>
      <c r="TNW80"/>
      <c r="TNX80"/>
      <c r="TNY80"/>
      <c r="TNZ80"/>
      <c r="TOA80"/>
      <c r="TOB80"/>
      <c r="TOC80"/>
      <c r="TOD80"/>
      <c r="TOE80"/>
      <c r="TOF80"/>
      <c r="TOG80"/>
      <c r="TOH80"/>
      <c r="TOI80"/>
      <c r="TOJ80"/>
      <c r="TOK80"/>
      <c r="TOL80"/>
      <c r="TOM80"/>
      <c r="TON80"/>
      <c r="TOO80"/>
      <c r="TOP80"/>
      <c r="TOQ80"/>
      <c r="TOR80"/>
      <c r="TOS80"/>
      <c r="TOT80"/>
      <c r="TOU80"/>
      <c r="TOV80"/>
      <c r="TOW80"/>
      <c r="TOX80"/>
      <c r="TOY80"/>
      <c r="TOZ80"/>
      <c r="TPA80"/>
      <c r="TPB80"/>
      <c r="TPC80"/>
      <c r="TPD80"/>
      <c r="TPE80"/>
      <c r="TPF80"/>
      <c r="TPG80"/>
      <c r="TPH80"/>
      <c r="TPI80"/>
      <c r="TPJ80"/>
      <c r="TPK80"/>
      <c r="TPL80"/>
      <c r="TPM80"/>
      <c r="TPN80"/>
      <c r="TPO80"/>
      <c r="TPP80"/>
      <c r="TPQ80"/>
      <c r="TPR80"/>
      <c r="TPS80"/>
      <c r="TPT80"/>
      <c r="TPU80"/>
      <c r="TPV80"/>
      <c r="TPW80"/>
      <c r="TPX80"/>
      <c r="TPY80"/>
      <c r="TPZ80"/>
      <c r="TQA80"/>
      <c r="TQB80"/>
      <c r="TQC80"/>
      <c r="TQD80"/>
      <c r="TQE80"/>
      <c r="TQF80"/>
      <c r="TQG80"/>
      <c r="TQH80"/>
      <c r="TQI80"/>
      <c r="TQJ80"/>
      <c r="TQK80"/>
      <c r="TQL80"/>
      <c r="TQM80"/>
      <c r="TQN80"/>
      <c r="TQO80"/>
      <c r="TQP80"/>
      <c r="TQQ80"/>
      <c r="TQR80"/>
      <c r="TQS80"/>
      <c r="TQT80"/>
      <c r="TQU80"/>
      <c r="TQV80"/>
      <c r="TQW80"/>
      <c r="TQX80"/>
      <c r="TQY80"/>
      <c r="TQZ80"/>
      <c r="TRA80"/>
      <c r="TRB80"/>
      <c r="TRC80"/>
      <c r="TRD80"/>
      <c r="TRE80"/>
      <c r="TRF80"/>
      <c r="TRG80"/>
      <c r="TRH80"/>
      <c r="TRI80"/>
      <c r="TRJ80"/>
      <c r="TRK80"/>
      <c r="TRL80"/>
      <c r="TRM80"/>
      <c r="TRN80"/>
      <c r="TRO80"/>
      <c r="TRP80"/>
      <c r="TRQ80"/>
      <c r="TRR80"/>
      <c r="TRS80"/>
      <c r="TRT80"/>
      <c r="TRU80"/>
      <c r="TRV80"/>
      <c r="TRW80"/>
      <c r="TRX80"/>
      <c r="TRY80"/>
      <c r="TRZ80"/>
      <c r="TSA80"/>
      <c r="TSB80"/>
      <c r="TSC80"/>
      <c r="TSD80"/>
      <c r="TSE80"/>
      <c r="TSF80"/>
      <c r="TSG80"/>
      <c r="TSH80"/>
      <c r="TSI80"/>
      <c r="TSJ80"/>
      <c r="TSK80"/>
      <c r="TSL80"/>
      <c r="TSM80"/>
      <c r="TSN80"/>
      <c r="TSO80"/>
      <c r="TSP80"/>
      <c r="TSQ80"/>
      <c r="TSR80"/>
      <c r="TSS80"/>
      <c r="TST80"/>
      <c r="TSU80"/>
      <c r="TSV80"/>
      <c r="TSW80"/>
      <c r="TSX80"/>
      <c r="TSY80"/>
      <c r="TSZ80"/>
      <c r="TTA80"/>
      <c r="TTB80"/>
      <c r="TTC80"/>
      <c r="TTD80"/>
      <c r="TTE80"/>
      <c r="TTF80"/>
      <c r="TTG80"/>
      <c r="TTH80"/>
      <c r="TTI80"/>
      <c r="TTJ80"/>
      <c r="TTK80"/>
      <c r="TTL80"/>
      <c r="TTM80"/>
      <c r="TTN80"/>
      <c r="TTO80"/>
      <c r="TTP80"/>
      <c r="TTQ80"/>
      <c r="TTR80"/>
      <c r="TTS80"/>
      <c r="TTT80"/>
      <c r="TTU80"/>
      <c r="TTV80"/>
      <c r="TTW80"/>
      <c r="TTX80"/>
      <c r="TTY80"/>
      <c r="TTZ80"/>
      <c r="TUA80"/>
      <c r="TUB80"/>
      <c r="TUC80"/>
      <c r="TUD80"/>
      <c r="TUE80"/>
      <c r="TUF80"/>
      <c r="TUG80"/>
      <c r="TUH80"/>
      <c r="TUI80"/>
      <c r="TUJ80"/>
      <c r="TUK80"/>
      <c r="TUL80"/>
      <c r="TUM80"/>
      <c r="TUN80"/>
      <c r="TUO80"/>
      <c r="TUP80"/>
      <c r="TUQ80"/>
      <c r="TUR80"/>
      <c r="TUS80"/>
      <c r="TUT80"/>
      <c r="TUU80"/>
      <c r="TUV80"/>
      <c r="TUW80"/>
      <c r="TUX80"/>
      <c r="TUY80"/>
      <c r="TUZ80"/>
      <c r="TVA80"/>
      <c r="TVB80"/>
      <c r="TVC80"/>
      <c r="TVD80"/>
      <c r="TVE80"/>
      <c r="TVF80"/>
      <c r="TVG80"/>
      <c r="TVH80"/>
      <c r="TVI80"/>
      <c r="TVJ80"/>
      <c r="TVK80"/>
      <c r="TVL80"/>
      <c r="TVM80"/>
      <c r="TVN80"/>
      <c r="TVO80"/>
      <c r="TVP80"/>
      <c r="TVQ80"/>
      <c r="TVR80"/>
      <c r="TVS80"/>
      <c r="TVT80"/>
      <c r="TVU80"/>
      <c r="TVV80"/>
      <c r="TVW80"/>
      <c r="TVX80"/>
      <c r="TVY80"/>
      <c r="TVZ80"/>
      <c r="TWA80"/>
      <c r="TWB80"/>
      <c r="TWC80"/>
      <c r="TWD80"/>
      <c r="TWE80"/>
      <c r="TWF80"/>
      <c r="TWG80"/>
      <c r="TWH80"/>
      <c r="TWI80"/>
      <c r="TWJ80"/>
      <c r="TWK80"/>
      <c r="TWL80"/>
      <c r="TWM80"/>
      <c r="TWN80"/>
      <c r="TWO80"/>
      <c r="TWP80"/>
      <c r="TWQ80"/>
      <c r="TWR80"/>
      <c r="TWS80"/>
      <c r="TWT80"/>
      <c r="TWU80"/>
      <c r="TWV80"/>
      <c r="TWW80"/>
      <c r="TWX80"/>
      <c r="TWY80"/>
      <c r="TWZ80"/>
      <c r="TXA80"/>
      <c r="TXB80"/>
      <c r="TXC80"/>
      <c r="TXD80"/>
      <c r="TXE80"/>
      <c r="TXF80"/>
      <c r="TXG80"/>
      <c r="TXH80"/>
      <c r="TXI80"/>
      <c r="TXJ80"/>
      <c r="TXK80"/>
      <c r="TXL80"/>
      <c r="TXM80"/>
      <c r="TXN80"/>
      <c r="TXO80"/>
      <c r="TXP80"/>
      <c r="TXQ80"/>
      <c r="TXR80"/>
      <c r="TXS80"/>
      <c r="TXT80"/>
      <c r="TXU80"/>
      <c r="TXV80"/>
      <c r="TXW80"/>
      <c r="TXX80"/>
      <c r="TXY80"/>
      <c r="TXZ80"/>
      <c r="TYA80"/>
      <c r="TYB80"/>
      <c r="TYC80"/>
      <c r="TYD80"/>
      <c r="TYE80"/>
      <c r="TYF80"/>
      <c r="TYG80"/>
      <c r="TYH80"/>
      <c r="TYI80"/>
      <c r="TYJ80"/>
      <c r="TYK80"/>
      <c r="TYL80"/>
      <c r="TYM80"/>
      <c r="TYN80"/>
      <c r="TYO80"/>
      <c r="TYP80"/>
      <c r="TYQ80"/>
      <c r="TYR80"/>
      <c r="TYS80"/>
      <c r="TYT80"/>
      <c r="TYU80"/>
      <c r="TYV80"/>
      <c r="TYW80"/>
      <c r="TYX80"/>
      <c r="TYY80"/>
      <c r="TYZ80"/>
      <c r="TZA80"/>
      <c r="TZB80"/>
      <c r="TZC80"/>
      <c r="TZD80"/>
      <c r="TZE80"/>
      <c r="TZF80"/>
      <c r="TZG80"/>
      <c r="TZH80"/>
      <c r="TZI80"/>
      <c r="TZJ80"/>
      <c r="TZK80"/>
      <c r="TZL80"/>
      <c r="TZM80"/>
      <c r="TZN80"/>
      <c r="TZO80"/>
      <c r="TZP80"/>
      <c r="TZQ80"/>
      <c r="TZR80"/>
      <c r="TZS80"/>
      <c r="TZT80"/>
      <c r="TZU80"/>
      <c r="TZV80"/>
      <c r="TZW80"/>
      <c r="TZX80"/>
      <c r="TZY80"/>
      <c r="TZZ80"/>
      <c r="UAA80"/>
      <c r="UAB80"/>
      <c r="UAC80"/>
      <c r="UAD80"/>
      <c r="UAE80"/>
      <c r="UAF80"/>
      <c r="UAG80"/>
      <c r="UAH80"/>
      <c r="UAI80"/>
      <c r="UAJ80"/>
      <c r="UAK80"/>
      <c r="UAL80"/>
      <c r="UAM80"/>
      <c r="UAN80"/>
      <c r="UAO80"/>
      <c r="UAP80"/>
      <c r="UAQ80"/>
      <c r="UAR80"/>
      <c r="UAS80"/>
      <c r="UAT80"/>
      <c r="UAU80"/>
      <c r="UAV80"/>
      <c r="UAW80"/>
      <c r="UAX80"/>
      <c r="UAY80"/>
      <c r="UAZ80"/>
      <c r="UBA80"/>
      <c r="UBB80"/>
      <c r="UBC80"/>
      <c r="UBD80"/>
      <c r="UBE80"/>
      <c r="UBF80"/>
      <c r="UBG80"/>
      <c r="UBH80"/>
      <c r="UBI80"/>
      <c r="UBJ80"/>
      <c r="UBK80"/>
      <c r="UBL80"/>
      <c r="UBM80"/>
      <c r="UBN80"/>
      <c r="UBO80"/>
      <c r="UBP80"/>
      <c r="UBQ80"/>
      <c r="UBR80"/>
      <c r="UBS80"/>
      <c r="UBT80"/>
      <c r="UBU80"/>
      <c r="UBV80"/>
      <c r="UBW80"/>
      <c r="UBX80"/>
      <c r="UBY80"/>
      <c r="UBZ80"/>
      <c r="UCA80"/>
      <c r="UCB80"/>
      <c r="UCC80"/>
      <c r="UCD80"/>
      <c r="UCE80"/>
      <c r="UCF80"/>
      <c r="UCG80"/>
      <c r="UCH80"/>
      <c r="UCI80"/>
      <c r="UCJ80"/>
      <c r="UCK80"/>
      <c r="UCL80"/>
      <c r="UCM80"/>
      <c r="UCN80"/>
      <c r="UCO80"/>
      <c r="UCP80"/>
      <c r="UCQ80"/>
      <c r="UCR80"/>
      <c r="UCS80"/>
      <c r="UCT80"/>
      <c r="UCU80"/>
      <c r="UCV80"/>
      <c r="UCW80"/>
      <c r="UCX80"/>
      <c r="UCY80"/>
      <c r="UCZ80"/>
      <c r="UDA80"/>
      <c r="UDB80"/>
      <c r="UDC80"/>
      <c r="UDD80"/>
      <c r="UDE80"/>
      <c r="UDF80"/>
      <c r="UDG80"/>
      <c r="UDH80"/>
      <c r="UDI80"/>
      <c r="UDJ80"/>
      <c r="UDK80"/>
      <c r="UDL80"/>
      <c r="UDM80"/>
      <c r="UDN80"/>
      <c r="UDO80"/>
      <c r="UDP80"/>
      <c r="UDQ80"/>
      <c r="UDR80"/>
      <c r="UDS80"/>
      <c r="UDT80"/>
      <c r="UDU80"/>
      <c r="UDV80"/>
      <c r="UDW80"/>
      <c r="UDX80"/>
      <c r="UDY80"/>
      <c r="UDZ80"/>
      <c r="UEA80"/>
      <c r="UEB80"/>
      <c r="UEC80"/>
      <c r="UED80"/>
      <c r="UEE80"/>
      <c r="UEF80"/>
      <c r="UEG80"/>
      <c r="UEH80"/>
      <c r="UEI80"/>
      <c r="UEJ80"/>
      <c r="UEK80"/>
      <c r="UEL80"/>
      <c r="UEM80"/>
      <c r="UEN80"/>
      <c r="UEO80"/>
      <c r="UEP80"/>
      <c r="UEQ80"/>
      <c r="UER80"/>
      <c r="UES80"/>
      <c r="UET80"/>
      <c r="UEU80"/>
      <c r="UEV80"/>
      <c r="UEW80"/>
      <c r="UEX80"/>
      <c r="UEY80"/>
      <c r="UEZ80"/>
      <c r="UFA80"/>
      <c r="UFB80"/>
      <c r="UFC80"/>
      <c r="UFD80"/>
      <c r="UFE80"/>
      <c r="UFF80"/>
      <c r="UFG80"/>
      <c r="UFH80"/>
      <c r="UFI80"/>
      <c r="UFJ80"/>
      <c r="UFK80"/>
      <c r="UFL80"/>
      <c r="UFM80"/>
      <c r="UFN80"/>
      <c r="UFO80"/>
      <c r="UFP80"/>
      <c r="UFQ80"/>
      <c r="UFR80"/>
      <c r="UFS80"/>
      <c r="UFT80"/>
      <c r="UFU80"/>
      <c r="UFV80"/>
      <c r="UFW80"/>
      <c r="UFX80"/>
      <c r="UFY80"/>
      <c r="UFZ80"/>
      <c r="UGA80"/>
      <c r="UGB80"/>
      <c r="UGC80"/>
      <c r="UGD80"/>
      <c r="UGE80"/>
      <c r="UGF80"/>
      <c r="UGG80"/>
      <c r="UGH80"/>
      <c r="UGI80"/>
      <c r="UGJ80"/>
      <c r="UGK80"/>
      <c r="UGL80"/>
      <c r="UGM80"/>
      <c r="UGN80"/>
      <c r="UGO80"/>
      <c r="UGP80"/>
      <c r="UGQ80"/>
      <c r="UGR80"/>
      <c r="UGS80"/>
      <c r="UGT80"/>
      <c r="UGU80"/>
      <c r="UGV80"/>
      <c r="UGW80"/>
      <c r="UGX80"/>
      <c r="UGY80"/>
      <c r="UGZ80"/>
      <c r="UHA80"/>
      <c r="UHB80"/>
      <c r="UHC80"/>
      <c r="UHD80"/>
      <c r="UHE80"/>
      <c r="UHF80"/>
      <c r="UHG80"/>
      <c r="UHH80"/>
      <c r="UHI80"/>
      <c r="UHJ80"/>
      <c r="UHK80"/>
      <c r="UHL80"/>
      <c r="UHM80"/>
      <c r="UHN80"/>
      <c r="UHO80"/>
      <c r="UHP80"/>
      <c r="UHQ80"/>
      <c r="UHR80"/>
      <c r="UHS80"/>
      <c r="UHT80"/>
      <c r="UHU80"/>
      <c r="UHV80"/>
      <c r="UHW80"/>
      <c r="UHX80"/>
      <c r="UHY80"/>
      <c r="UHZ80"/>
      <c r="UIA80"/>
      <c r="UIB80"/>
      <c r="UIC80"/>
      <c r="UID80"/>
      <c r="UIE80"/>
      <c r="UIF80"/>
      <c r="UIG80"/>
      <c r="UIH80"/>
      <c r="UII80"/>
      <c r="UIJ80"/>
      <c r="UIK80"/>
      <c r="UIL80"/>
      <c r="UIM80"/>
      <c r="UIN80"/>
      <c r="UIO80"/>
      <c r="UIP80"/>
      <c r="UIQ80"/>
      <c r="UIR80"/>
      <c r="UIS80"/>
      <c r="UIT80"/>
      <c r="UIU80"/>
      <c r="UIV80"/>
      <c r="UIW80"/>
      <c r="UIX80"/>
      <c r="UIY80"/>
      <c r="UIZ80"/>
      <c r="UJA80"/>
      <c r="UJB80"/>
      <c r="UJC80"/>
      <c r="UJD80"/>
      <c r="UJE80"/>
      <c r="UJF80"/>
      <c r="UJG80"/>
      <c r="UJH80"/>
      <c r="UJI80"/>
      <c r="UJJ80"/>
      <c r="UJK80"/>
      <c r="UJL80"/>
      <c r="UJM80"/>
      <c r="UJN80"/>
      <c r="UJO80"/>
      <c r="UJP80"/>
      <c r="UJQ80"/>
      <c r="UJR80"/>
      <c r="UJS80"/>
      <c r="UJT80"/>
      <c r="UJU80"/>
      <c r="UJV80"/>
      <c r="UJW80"/>
      <c r="UJX80"/>
      <c r="UJY80"/>
      <c r="UJZ80"/>
      <c r="UKA80"/>
      <c r="UKB80"/>
      <c r="UKC80"/>
      <c r="UKD80"/>
      <c r="UKE80"/>
      <c r="UKF80"/>
      <c r="UKG80"/>
      <c r="UKH80"/>
      <c r="UKI80"/>
      <c r="UKJ80"/>
      <c r="UKK80"/>
      <c r="UKL80"/>
      <c r="UKM80"/>
      <c r="UKN80"/>
      <c r="UKO80"/>
      <c r="UKP80"/>
      <c r="UKQ80"/>
      <c r="UKR80"/>
      <c r="UKS80"/>
      <c r="UKT80"/>
      <c r="UKU80"/>
      <c r="UKV80"/>
      <c r="UKW80"/>
      <c r="UKX80"/>
      <c r="UKY80"/>
      <c r="UKZ80"/>
      <c r="ULA80"/>
      <c r="ULB80"/>
      <c r="ULC80"/>
      <c r="ULD80"/>
      <c r="ULE80"/>
      <c r="ULF80"/>
      <c r="ULG80"/>
      <c r="ULH80"/>
      <c r="ULI80"/>
      <c r="ULJ80"/>
      <c r="ULK80"/>
      <c r="ULL80"/>
      <c r="ULM80"/>
      <c r="ULN80"/>
      <c r="ULO80"/>
      <c r="ULP80"/>
      <c r="ULQ80"/>
      <c r="ULR80"/>
      <c r="ULS80"/>
      <c r="ULT80"/>
      <c r="ULU80"/>
      <c r="ULV80"/>
      <c r="ULW80"/>
      <c r="ULX80"/>
      <c r="ULY80"/>
      <c r="ULZ80"/>
      <c r="UMA80"/>
      <c r="UMB80"/>
      <c r="UMC80"/>
      <c r="UMD80"/>
      <c r="UME80"/>
      <c r="UMF80"/>
      <c r="UMG80"/>
      <c r="UMH80"/>
      <c r="UMI80"/>
      <c r="UMJ80"/>
      <c r="UMK80"/>
      <c r="UML80"/>
      <c r="UMM80"/>
      <c r="UMN80"/>
      <c r="UMO80"/>
      <c r="UMP80"/>
      <c r="UMQ80"/>
      <c r="UMR80"/>
      <c r="UMS80"/>
      <c r="UMT80"/>
      <c r="UMU80"/>
      <c r="UMV80"/>
      <c r="UMW80"/>
      <c r="UMX80"/>
      <c r="UMY80"/>
      <c r="UMZ80"/>
      <c r="UNA80"/>
      <c r="UNB80"/>
      <c r="UNC80"/>
      <c r="UND80"/>
      <c r="UNE80"/>
      <c r="UNF80"/>
      <c r="UNG80"/>
      <c r="UNH80"/>
      <c r="UNI80"/>
      <c r="UNJ80"/>
      <c r="UNK80"/>
      <c r="UNL80"/>
      <c r="UNM80"/>
      <c r="UNN80"/>
      <c r="UNO80"/>
      <c r="UNP80"/>
      <c r="UNQ80"/>
      <c r="UNR80"/>
      <c r="UNS80"/>
      <c r="UNT80"/>
      <c r="UNU80"/>
      <c r="UNV80"/>
      <c r="UNW80"/>
      <c r="UNX80"/>
      <c r="UNY80"/>
      <c r="UNZ80"/>
      <c r="UOA80"/>
      <c r="UOB80"/>
      <c r="UOC80"/>
      <c r="UOD80"/>
      <c r="UOE80"/>
      <c r="UOF80"/>
      <c r="UOG80"/>
      <c r="UOH80"/>
      <c r="UOI80"/>
      <c r="UOJ80"/>
      <c r="UOK80"/>
      <c r="UOL80"/>
      <c r="UOM80"/>
      <c r="UON80"/>
      <c r="UOO80"/>
      <c r="UOP80"/>
      <c r="UOQ80"/>
      <c r="UOR80"/>
      <c r="UOS80"/>
      <c r="UOT80"/>
      <c r="UOU80"/>
      <c r="UOV80"/>
      <c r="UOW80"/>
      <c r="UOX80"/>
      <c r="UOY80"/>
      <c r="UOZ80"/>
      <c r="UPA80"/>
      <c r="UPB80"/>
      <c r="UPC80"/>
      <c r="UPD80"/>
      <c r="UPE80"/>
      <c r="UPF80"/>
      <c r="UPG80"/>
      <c r="UPH80"/>
      <c r="UPI80"/>
      <c r="UPJ80"/>
      <c r="UPK80"/>
      <c r="UPL80"/>
      <c r="UPM80"/>
      <c r="UPN80"/>
      <c r="UPO80"/>
      <c r="UPP80"/>
      <c r="UPQ80"/>
      <c r="UPR80"/>
      <c r="UPS80"/>
      <c r="UPT80"/>
      <c r="UPU80"/>
      <c r="UPV80"/>
      <c r="UPW80"/>
      <c r="UPX80"/>
      <c r="UPY80"/>
      <c r="UPZ80"/>
      <c r="UQA80"/>
      <c r="UQB80"/>
      <c r="UQC80"/>
      <c r="UQD80"/>
      <c r="UQE80"/>
      <c r="UQF80"/>
      <c r="UQG80"/>
      <c r="UQH80"/>
      <c r="UQI80"/>
      <c r="UQJ80"/>
      <c r="UQK80"/>
      <c r="UQL80"/>
      <c r="UQM80"/>
      <c r="UQN80"/>
      <c r="UQO80"/>
      <c r="UQP80"/>
      <c r="UQQ80"/>
      <c r="UQR80"/>
      <c r="UQS80"/>
      <c r="UQT80"/>
      <c r="UQU80"/>
      <c r="UQV80"/>
      <c r="UQW80"/>
      <c r="UQX80"/>
      <c r="UQY80"/>
      <c r="UQZ80"/>
      <c r="URA80"/>
      <c r="URB80"/>
      <c r="URC80"/>
      <c r="URD80"/>
      <c r="URE80"/>
      <c r="URF80"/>
      <c r="URG80"/>
      <c r="URH80"/>
      <c r="URI80"/>
      <c r="URJ80"/>
      <c r="URK80"/>
      <c r="URL80"/>
      <c r="URM80"/>
      <c r="URN80"/>
      <c r="URO80"/>
      <c r="URP80"/>
      <c r="URQ80"/>
      <c r="URR80"/>
      <c r="URS80"/>
      <c r="URT80"/>
      <c r="URU80"/>
      <c r="URV80"/>
      <c r="URW80"/>
      <c r="URX80"/>
      <c r="URY80"/>
      <c r="URZ80"/>
      <c r="USA80"/>
      <c r="USB80"/>
      <c r="USC80"/>
      <c r="USD80"/>
      <c r="USE80"/>
      <c r="USF80"/>
      <c r="USG80"/>
      <c r="USH80"/>
      <c r="USI80"/>
      <c r="USJ80"/>
      <c r="USK80"/>
      <c r="USL80"/>
      <c r="USM80"/>
      <c r="USN80"/>
      <c r="USO80"/>
      <c r="USP80"/>
      <c r="USQ80"/>
      <c r="USR80"/>
      <c r="USS80"/>
      <c r="UST80"/>
      <c r="USU80"/>
      <c r="USV80"/>
      <c r="USW80"/>
      <c r="USX80"/>
      <c r="USY80"/>
      <c r="USZ80"/>
      <c r="UTA80"/>
      <c r="UTB80"/>
      <c r="UTC80"/>
      <c r="UTD80"/>
      <c r="UTE80"/>
      <c r="UTF80"/>
      <c r="UTG80"/>
      <c r="UTH80"/>
      <c r="UTI80"/>
      <c r="UTJ80"/>
      <c r="UTK80"/>
      <c r="UTL80"/>
      <c r="UTM80"/>
      <c r="UTN80"/>
      <c r="UTO80"/>
      <c r="UTP80"/>
      <c r="UTQ80"/>
      <c r="UTR80"/>
      <c r="UTS80"/>
      <c r="UTT80"/>
      <c r="UTU80"/>
      <c r="UTV80"/>
      <c r="UTW80"/>
      <c r="UTX80"/>
      <c r="UTY80"/>
      <c r="UTZ80"/>
      <c r="UUA80"/>
      <c r="UUB80"/>
      <c r="UUC80"/>
      <c r="UUD80"/>
      <c r="UUE80"/>
      <c r="UUF80"/>
      <c r="UUG80"/>
      <c r="UUH80"/>
      <c r="UUI80"/>
      <c r="UUJ80"/>
      <c r="UUK80"/>
      <c r="UUL80"/>
      <c r="UUM80"/>
      <c r="UUN80"/>
      <c r="UUO80"/>
      <c r="UUP80"/>
      <c r="UUQ80"/>
      <c r="UUR80"/>
      <c r="UUS80"/>
      <c r="UUT80"/>
      <c r="UUU80"/>
      <c r="UUV80"/>
      <c r="UUW80"/>
      <c r="UUX80"/>
      <c r="UUY80"/>
      <c r="UUZ80"/>
      <c r="UVA80"/>
      <c r="UVB80"/>
      <c r="UVC80"/>
      <c r="UVD80"/>
      <c r="UVE80"/>
      <c r="UVF80"/>
      <c r="UVG80"/>
      <c r="UVH80"/>
      <c r="UVI80"/>
      <c r="UVJ80"/>
      <c r="UVK80"/>
      <c r="UVL80"/>
      <c r="UVM80"/>
      <c r="UVN80"/>
      <c r="UVO80"/>
      <c r="UVP80"/>
      <c r="UVQ80"/>
      <c r="UVR80"/>
      <c r="UVS80"/>
      <c r="UVT80"/>
      <c r="UVU80"/>
      <c r="UVV80"/>
      <c r="UVW80"/>
      <c r="UVX80"/>
      <c r="UVY80"/>
      <c r="UVZ80"/>
      <c r="UWA80"/>
      <c r="UWB80"/>
      <c r="UWC80"/>
      <c r="UWD80"/>
      <c r="UWE80"/>
      <c r="UWF80"/>
      <c r="UWG80"/>
      <c r="UWH80"/>
      <c r="UWI80"/>
      <c r="UWJ80"/>
      <c r="UWK80"/>
      <c r="UWL80"/>
      <c r="UWM80"/>
      <c r="UWN80"/>
      <c r="UWO80"/>
      <c r="UWP80"/>
      <c r="UWQ80"/>
      <c r="UWR80"/>
      <c r="UWS80"/>
      <c r="UWT80"/>
      <c r="UWU80"/>
      <c r="UWV80"/>
      <c r="UWW80"/>
      <c r="UWX80"/>
      <c r="UWY80"/>
      <c r="UWZ80"/>
      <c r="UXA80"/>
      <c r="UXB80"/>
      <c r="UXC80"/>
      <c r="UXD80"/>
      <c r="UXE80"/>
      <c r="UXF80"/>
      <c r="UXG80"/>
      <c r="UXH80"/>
      <c r="UXI80"/>
      <c r="UXJ80"/>
      <c r="UXK80"/>
      <c r="UXL80"/>
      <c r="UXM80"/>
      <c r="UXN80"/>
      <c r="UXO80"/>
      <c r="UXP80"/>
      <c r="UXQ80"/>
      <c r="UXR80"/>
      <c r="UXS80"/>
      <c r="UXT80"/>
      <c r="UXU80"/>
      <c r="UXV80"/>
      <c r="UXW80"/>
      <c r="UXX80"/>
      <c r="UXY80"/>
      <c r="UXZ80"/>
      <c r="UYA80"/>
      <c r="UYB80"/>
      <c r="UYC80"/>
      <c r="UYD80"/>
      <c r="UYE80"/>
      <c r="UYF80"/>
      <c r="UYG80"/>
      <c r="UYH80"/>
      <c r="UYI80"/>
      <c r="UYJ80"/>
      <c r="UYK80"/>
      <c r="UYL80"/>
      <c r="UYM80"/>
      <c r="UYN80"/>
      <c r="UYO80"/>
      <c r="UYP80"/>
      <c r="UYQ80"/>
      <c r="UYR80"/>
      <c r="UYS80"/>
      <c r="UYT80"/>
      <c r="UYU80"/>
      <c r="UYV80"/>
      <c r="UYW80"/>
      <c r="UYX80"/>
      <c r="UYY80"/>
      <c r="UYZ80"/>
      <c r="UZA80"/>
      <c r="UZB80"/>
      <c r="UZC80"/>
      <c r="UZD80"/>
      <c r="UZE80"/>
      <c r="UZF80"/>
      <c r="UZG80"/>
      <c r="UZH80"/>
      <c r="UZI80"/>
      <c r="UZJ80"/>
      <c r="UZK80"/>
      <c r="UZL80"/>
      <c r="UZM80"/>
      <c r="UZN80"/>
      <c r="UZO80"/>
      <c r="UZP80"/>
      <c r="UZQ80"/>
      <c r="UZR80"/>
      <c r="UZS80"/>
      <c r="UZT80"/>
      <c r="UZU80"/>
      <c r="UZV80"/>
      <c r="UZW80"/>
      <c r="UZX80"/>
      <c r="UZY80"/>
      <c r="UZZ80"/>
      <c r="VAA80"/>
      <c r="VAB80"/>
      <c r="VAC80"/>
      <c r="VAD80"/>
      <c r="VAE80"/>
      <c r="VAF80"/>
      <c r="VAG80"/>
      <c r="VAH80"/>
      <c r="VAI80"/>
      <c r="VAJ80"/>
      <c r="VAK80"/>
      <c r="VAL80"/>
      <c r="VAM80"/>
      <c r="VAN80"/>
      <c r="VAO80"/>
      <c r="VAP80"/>
      <c r="VAQ80"/>
      <c r="VAR80"/>
      <c r="VAS80"/>
      <c r="VAT80"/>
      <c r="VAU80"/>
      <c r="VAV80"/>
      <c r="VAW80"/>
      <c r="VAX80"/>
      <c r="VAY80"/>
      <c r="VAZ80"/>
      <c r="VBA80"/>
      <c r="VBB80"/>
      <c r="VBC80"/>
      <c r="VBD80"/>
      <c r="VBE80"/>
      <c r="VBF80"/>
      <c r="VBG80"/>
      <c r="VBH80"/>
      <c r="VBI80"/>
      <c r="VBJ80"/>
      <c r="VBK80"/>
      <c r="VBL80"/>
      <c r="VBM80"/>
      <c r="VBN80"/>
      <c r="VBO80"/>
      <c r="VBP80"/>
      <c r="VBQ80"/>
      <c r="VBR80"/>
      <c r="VBS80"/>
      <c r="VBT80"/>
      <c r="VBU80"/>
      <c r="VBV80"/>
      <c r="VBW80"/>
      <c r="VBX80"/>
      <c r="VBY80"/>
      <c r="VBZ80"/>
      <c r="VCA80"/>
      <c r="VCB80"/>
      <c r="VCC80"/>
      <c r="VCD80"/>
      <c r="VCE80"/>
      <c r="VCF80"/>
      <c r="VCG80"/>
      <c r="VCH80"/>
      <c r="VCI80"/>
      <c r="VCJ80"/>
      <c r="VCK80"/>
      <c r="VCL80"/>
      <c r="VCM80"/>
      <c r="VCN80"/>
      <c r="VCO80"/>
      <c r="VCP80"/>
      <c r="VCQ80"/>
      <c r="VCR80"/>
      <c r="VCS80"/>
      <c r="VCT80"/>
      <c r="VCU80"/>
      <c r="VCV80"/>
      <c r="VCW80"/>
      <c r="VCX80"/>
      <c r="VCY80"/>
      <c r="VCZ80"/>
      <c r="VDA80"/>
      <c r="VDB80"/>
      <c r="VDC80"/>
      <c r="VDD80"/>
      <c r="VDE80"/>
      <c r="VDF80"/>
      <c r="VDG80"/>
      <c r="VDH80"/>
      <c r="VDI80"/>
      <c r="VDJ80"/>
      <c r="VDK80"/>
      <c r="VDL80"/>
      <c r="VDM80"/>
      <c r="VDN80"/>
      <c r="VDO80"/>
      <c r="VDP80"/>
      <c r="VDQ80"/>
      <c r="VDR80"/>
      <c r="VDS80"/>
      <c r="VDT80"/>
      <c r="VDU80"/>
      <c r="VDV80"/>
      <c r="VDW80"/>
      <c r="VDX80"/>
      <c r="VDY80"/>
      <c r="VDZ80"/>
      <c r="VEA80"/>
      <c r="VEB80"/>
      <c r="VEC80"/>
      <c r="VED80"/>
      <c r="VEE80"/>
      <c r="VEF80"/>
      <c r="VEG80"/>
      <c r="VEH80"/>
      <c r="VEI80"/>
      <c r="VEJ80"/>
      <c r="VEK80"/>
      <c r="VEL80"/>
      <c r="VEM80"/>
      <c r="VEN80"/>
      <c r="VEO80"/>
      <c r="VEP80"/>
      <c r="VEQ80"/>
      <c r="VER80"/>
      <c r="VES80"/>
      <c r="VET80"/>
      <c r="VEU80"/>
      <c r="VEV80"/>
      <c r="VEW80"/>
      <c r="VEX80"/>
      <c r="VEY80"/>
      <c r="VEZ80"/>
      <c r="VFA80"/>
      <c r="VFB80"/>
      <c r="VFC80"/>
      <c r="VFD80"/>
      <c r="VFE80"/>
      <c r="VFF80"/>
      <c r="VFG80"/>
      <c r="VFH80"/>
      <c r="VFI80"/>
      <c r="VFJ80"/>
      <c r="VFK80"/>
      <c r="VFL80"/>
      <c r="VFM80"/>
      <c r="VFN80"/>
      <c r="VFO80"/>
      <c r="VFP80"/>
      <c r="VFQ80"/>
      <c r="VFR80"/>
      <c r="VFS80"/>
      <c r="VFT80"/>
      <c r="VFU80"/>
      <c r="VFV80"/>
      <c r="VFW80"/>
      <c r="VFX80"/>
      <c r="VFY80"/>
      <c r="VFZ80"/>
      <c r="VGA80"/>
      <c r="VGB80"/>
      <c r="VGC80"/>
      <c r="VGD80"/>
      <c r="VGE80"/>
      <c r="VGF80"/>
      <c r="VGG80"/>
      <c r="VGH80"/>
      <c r="VGI80"/>
      <c r="VGJ80"/>
      <c r="VGK80"/>
      <c r="VGL80"/>
      <c r="VGM80"/>
      <c r="VGN80"/>
      <c r="VGO80"/>
      <c r="VGP80"/>
      <c r="VGQ80"/>
      <c r="VGR80"/>
      <c r="VGS80"/>
      <c r="VGT80"/>
      <c r="VGU80"/>
      <c r="VGV80"/>
      <c r="VGW80"/>
      <c r="VGX80"/>
      <c r="VGY80"/>
      <c r="VGZ80"/>
      <c r="VHA80"/>
      <c r="VHB80"/>
      <c r="VHC80"/>
      <c r="VHD80"/>
      <c r="VHE80"/>
      <c r="VHF80"/>
      <c r="VHG80"/>
      <c r="VHH80"/>
      <c r="VHI80"/>
      <c r="VHJ80"/>
      <c r="VHK80"/>
      <c r="VHL80"/>
      <c r="VHM80"/>
      <c r="VHN80"/>
      <c r="VHO80"/>
      <c r="VHP80"/>
      <c r="VHQ80"/>
      <c r="VHR80"/>
      <c r="VHS80"/>
      <c r="VHT80"/>
      <c r="VHU80"/>
      <c r="VHV80"/>
      <c r="VHW80"/>
      <c r="VHX80"/>
      <c r="VHY80"/>
      <c r="VHZ80"/>
      <c r="VIA80"/>
      <c r="VIB80"/>
      <c r="VIC80"/>
      <c r="VID80"/>
      <c r="VIE80"/>
      <c r="VIF80"/>
      <c r="VIG80"/>
      <c r="VIH80"/>
      <c r="VII80"/>
      <c r="VIJ80"/>
      <c r="VIK80"/>
      <c r="VIL80"/>
      <c r="VIM80"/>
      <c r="VIN80"/>
      <c r="VIO80"/>
      <c r="VIP80"/>
      <c r="VIQ80"/>
      <c r="VIR80"/>
      <c r="VIS80"/>
      <c r="VIT80"/>
      <c r="VIU80"/>
      <c r="VIV80"/>
      <c r="VIW80"/>
      <c r="VIX80"/>
      <c r="VIY80"/>
      <c r="VIZ80"/>
      <c r="VJA80"/>
      <c r="VJB80"/>
      <c r="VJC80"/>
      <c r="VJD80"/>
      <c r="VJE80"/>
      <c r="VJF80"/>
      <c r="VJG80"/>
      <c r="VJH80"/>
      <c r="VJI80"/>
      <c r="VJJ80"/>
      <c r="VJK80"/>
      <c r="VJL80"/>
      <c r="VJM80"/>
      <c r="VJN80"/>
      <c r="VJO80"/>
      <c r="VJP80"/>
      <c r="VJQ80"/>
      <c r="VJR80"/>
      <c r="VJS80"/>
      <c r="VJT80"/>
      <c r="VJU80"/>
      <c r="VJV80"/>
      <c r="VJW80"/>
      <c r="VJX80"/>
      <c r="VJY80"/>
      <c r="VJZ80"/>
      <c r="VKA80"/>
      <c r="VKB80"/>
      <c r="VKC80"/>
      <c r="VKD80"/>
      <c r="VKE80"/>
      <c r="VKF80"/>
      <c r="VKG80"/>
      <c r="VKH80"/>
      <c r="VKI80"/>
      <c r="VKJ80"/>
      <c r="VKK80"/>
      <c r="VKL80"/>
      <c r="VKM80"/>
      <c r="VKN80"/>
      <c r="VKO80"/>
      <c r="VKP80"/>
      <c r="VKQ80"/>
      <c r="VKR80"/>
      <c r="VKS80"/>
      <c r="VKT80"/>
      <c r="VKU80"/>
      <c r="VKV80"/>
      <c r="VKW80"/>
      <c r="VKX80"/>
      <c r="VKY80"/>
      <c r="VKZ80"/>
      <c r="VLA80"/>
      <c r="VLB80"/>
      <c r="VLC80"/>
      <c r="VLD80"/>
      <c r="VLE80"/>
      <c r="VLF80"/>
      <c r="VLG80"/>
      <c r="VLH80"/>
      <c r="VLI80"/>
      <c r="VLJ80"/>
      <c r="VLK80"/>
      <c r="VLL80"/>
      <c r="VLM80"/>
      <c r="VLN80"/>
      <c r="VLO80"/>
      <c r="VLP80"/>
      <c r="VLQ80"/>
      <c r="VLR80"/>
      <c r="VLS80"/>
      <c r="VLT80"/>
      <c r="VLU80"/>
      <c r="VLV80"/>
      <c r="VLW80"/>
      <c r="VLX80"/>
      <c r="VLY80"/>
      <c r="VLZ80"/>
      <c r="VMA80"/>
      <c r="VMB80"/>
      <c r="VMC80"/>
      <c r="VMD80"/>
      <c r="VME80"/>
      <c r="VMF80"/>
      <c r="VMG80"/>
      <c r="VMH80"/>
      <c r="VMI80"/>
      <c r="VMJ80"/>
      <c r="VMK80"/>
      <c r="VML80"/>
      <c r="VMM80"/>
      <c r="VMN80"/>
      <c r="VMO80"/>
      <c r="VMP80"/>
      <c r="VMQ80"/>
      <c r="VMR80"/>
      <c r="VMS80"/>
      <c r="VMT80"/>
      <c r="VMU80"/>
      <c r="VMV80"/>
      <c r="VMW80"/>
      <c r="VMX80"/>
      <c r="VMY80"/>
      <c r="VMZ80"/>
      <c r="VNA80"/>
      <c r="VNB80"/>
      <c r="VNC80"/>
      <c r="VND80"/>
      <c r="VNE80"/>
      <c r="VNF80"/>
      <c r="VNG80"/>
      <c r="VNH80"/>
      <c r="VNI80"/>
      <c r="VNJ80"/>
      <c r="VNK80"/>
      <c r="VNL80"/>
      <c r="VNM80"/>
      <c r="VNN80"/>
      <c r="VNO80"/>
      <c r="VNP80"/>
      <c r="VNQ80"/>
      <c r="VNR80"/>
      <c r="VNS80"/>
      <c r="VNT80"/>
      <c r="VNU80"/>
      <c r="VNV80"/>
      <c r="VNW80"/>
      <c r="VNX80"/>
      <c r="VNY80"/>
      <c r="VNZ80"/>
      <c r="VOA80"/>
      <c r="VOB80"/>
      <c r="VOC80"/>
      <c r="VOD80"/>
      <c r="VOE80"/>
      <c r="VOF80"/>
      <c r="VOG80"/>
      <c r="VOH80"/>
      <c r="VOI80"/>
      <c r="VOJ80"/>
      <c r="VOK80"/>
      <c r="VOL80"/>
      <c r="VOM80"/>
      <c r="VON80"/>
      <c r="VOO80"/>
      <c r="VOP80"/>
      <c r="VOQ80"/>
      <c r="VOR80"/>
      <c r="VOS80"/>
      <c r="VOT80"/>
      <c r="VOU80"/>
      <c r="VOV80"/>
      <c r="VOW80"/>
      <c r="VOX80"/>
      <c r="VOY80"/>
      <c r="VOZ80"/>
      <c r="VPA80"/>
      <c r="VPB80"/>
      <c r="VPC80"/>
      <c r="VPD80"/>
      <c r="VPE80"/>
      <c r="VPF80"/>
      <c r="VPG80"/>
      <c r="VPH80"/>
      <c r="VPI80"/>
      <c r="VPJ80"/>
      <c r="VPK80"/>
      <c r="VPL80"/>
      <c r="VPM80"/>
      <c r="VPN80"/>
      <c r="VPO80"/>
      <c r="VPP80"/>
      <c r="VPQ80"/>
      <c r="VPR80"/>
      <c r="VPS80"/>
      <c r="VPT80"/>
      <c r="VPU80"/>
      <c r="VPV80"/>
      <c r="VPW80"/>
      <c r="VPX80"/>
      <c r="VPY80"/>
      <c r="VPZ80"/>
      <c r="VQA80"/>
      <c r="VQB80"/>
      <c r="VQC80"/>
      <c r="VQD80"/>
      <c r="VQE80"/>
      <c r="VQF80"/>
      <c r="VQG80"/>
      <c r="VQH80"/>
      <c r="VQI80"/>
      <c r="VQJ80"/>
      <c r="VQK80"/>
      <c r="VQL80"/>
      <c r="VQM80"/>
      <c r="VQN80"/>
      <c r="VQO80"/>
      <c r="VQP80"/>
      <c r="VQQ80"/>
      <c r="VQR80"/>
      <c r="VQS80"/>
      <c r="VQT80"/>
      <c r="VQU80"/>
      <c r="VQV80"/>
      <c r="VQW80"/>
      <c r="VQX80"/>
      <c r="VQY80"/>
      <c r="VQZ80"/>
      <c r="VRA80"/>
      <c r="VRB80"/>
      <c r="VRC80"/>
      <c r="VRD80"/>
      <c r="VRE80"/>
      <c r="VRF80"/>
      <c r="VRG80"/>
      <c r="VRH80"/>
      <c r="VRI80"/>
      <c r="VRJ80"/>
      <c r="VRK80"/>
      <c r="VRL80"/>
      <c r="VRM80"/>
      <c r="VRN80"/>
      <c r="VRO80"/>
      <c r="VRP80"/>
      <c r="VRQ80"/>
      <c r="VRR80"/>
      <c r="VRS80"/>
      <c r="VRT80"/>
      <c r="VRU80"/>
      <c r="VRV80"/>
      <c r="VRW80"/>
      <c r="VRX80"/>
      <c r="VRY80"/>
      <c r="VRZ80"/>
      <c r="VSA80"/>
      <c r="VSB80"/>
      <c r="VSC80"/>
      <c r="VSD80"/>
      <c r="VSE80"/>
      <c r="VSF80"/>
      <c r="VSG80"/>
      <c r="VSH80"/>
      <c r="VSI80"/>
      <c r="VSJ80"/>
      <c r="VSK80"/>
      <c r="VSL80"/>
      <c r="VSM80"/>
      <c r="VSN80"/>
      <c r="VSO80"/>
      <c r="VSP80"/>
      <c r="VSQ80"/>
      <c r="VSR80"/>
      <c r="VSS80"/>
      <c r="VST80"/>
      <c r="VSU80"/>
      <c r="VSV80"/>
      <c r="VSW80"/>
      <c r="VSX80"/>
      <c r="VSY80"/>
      <c r="VSZ80"/>
      <c r="VTA80"/>
      <c r="VTB80"/>
      <c r="VTC80"/>
      <c r="VTD80"/>
      <c r="VTE80"/>
      <c r="VTF80"/>
      <c r="VTG80"/>
      <c r="VTH80"/>
      <c r="VTI80"/>
      <c r="VTJ80"/>
      <c r="VTK80"/>
      <c r="VTL80"/>
      <c r="VTM80"/>
      <c r="VTN80"/>
      <c r="VTO80"/>
      <c r="VTP80"/>
      <c r="VTQ80"/>
      <c r="VTR80"/>
      <c r="VTS80"/>
      <c r="VTT80"/>
      <c r="VTU80"/>
      <c r="VTV80"/>
      <c r="VTW80"/>
      <c r="VTX80"/>
      <c r="VTY80"/>
      <c r="VTZ80"/>
      <c r="VUA80"/>
      <c r="VUB80"/>
      <c r="VUC80"/>
      <c r="VUD80"/>
      <c r="VUE80"/>
      <c r="VUF80"/>
      <c r="VUG80"/>
      <c r="VUH80"/>
      <c r="VUI80"/>
      <c r="VUJ80"/>
      <c r="VUK80"/>
      <c r="VUL80"/>
      <c r="VUM80"/>
      <c r="VUN80"/>
      <c r="VUO80"/>
      <c r="VUP80"/>
      <c r="VUQ80"/>
      <c r="VUR80"/>
      <c r="VUS80"/>
      <c r="VUT80"/>
      <c r="VUU80"/>
      <c r="VUV80"/>
      <c r="VUW80"/>
      <c r="VUX80"/>
      <c r="VUY80"/>
      <c r="VUZ80"/>
      <c r="VVA80"/>
      <c r="VVB80"/>
      <c r="VVC80"/>
      <c r="VVD80"/>
      <c r="VVE80"/>
      <c r="VVF80"/>
      <c r="VVG80"/>
      <c r="VVH80"/>
      <c r="VVI80"/>
      <c r="VVJ80"/>
      <c r="VVK80"/>
      <c r="VVL80"/>
      <c r="VVM80"/>
      <c r="VVN80"/>
      <c r="VVO80"/>
      <c r="VVP80"/>
      <c r="VVQ80"/>
      <c r="VVR80"/>
      <c r="VVS80"/>
      <c r="VVT80"/>
      <c r="VVU80"/>
      <c r="VVV80"/>
      <c r="VVW80"/>
      <c r="VVX80"/>
      <c r="VVY80"/>
      <c r="VVZ80"/>
      <c r="VWA80"/>
      <c r="VWB80"/>
      <c r="VWC80"/>
      <c r="VWD80"/>
      <c r="VWE80"/>
      <c r="VWF80"/>
      <c r="VWG80"/>
      <c r="VWH80"/>
      <c r="VWI80"/>
      <c r="VWJ80"/>
      <c r="VWK80"/>
      <c r="VWL80"/>
      <c r="VWM80"/>
      <c r="VWN80"/>
      <c r="VWO80"/>
      <c r="VWP80"/>
      <c r="VWQ80"/>
      <c r="VWR80"/>
      <c r="VWS80"/>
      <c r="VWT80"/>
      <c r="VWU80"/>
      <c r="VWV80"/>
      <c r="VWW80"/>
      <c r="VWX80"/>
      <c r="VWY80"/>
      <c r="VWZ80"/>
      <c r="VXA80"/>
      <c r="VXB80"/>
      <c r="VXC80"/>
      <c r="VXD80"/>
      <c r="VXE80"/>
      <c r="VXF80"/>
      <c r="VXG80"/>
      <c r="VXH80"/>
      <c r="VXI80"/>
      <c r="VXJ80"/>
      <c r="VXK80"/>
      <c r="VXL80"/>
      <c r="VXM80"/>
      <c r="VXN80"/>
      <c r="VXO80"/>
      <c r="VXP80"/>
      <c r="VXQ80"/>
      <c r="VXR80"/>
      <c r="VXS80"/>
      <c r="VXT80"/>
      <c r="VXU80"/>
      <c r="VXV80"/>
      <c r="VXW80"/>
      <c r="VXX80"/>
      <c r="VXY80"/>
      <c r="VXZ80"/>
      <c r="VYA80"/>
      <c r="VYB80"/>
      <c r="VYC80"/>
      <c r="VYD80"/>
      <c r="VYE80"/>
      <c r="VYF80"/>
      <c r="VYG80"/>
      <c r="VYH80"/>
      <c r="VYI80"/>
      <c r="VYJ80"/>
      <c r="VYK80"/>
      <c r="VYL80"/>
      <c r="VYM80"/>
      <c r="VYN80"/>
      <c r="VYO80"/>
      <c r="VYP80"/>
      <c r="VYQ80"/>
      <c r="VYR80"/>
      <c r="VYS80"/>
      <c r="VYT80"/>
      <c r="VYU80"/>
      <c r="VYV80"/>
      <c r="VYW80"/>
      <c r="VYX80"/>
      <c r="VYY80"/>
      <c r="VYZ80"/>
      <c r="VZA80"/>
      <c r="VZB80"/>
      <c r="VZC80"/>
      <c r="VZD80"/>
      <c r="VZE80"/>
      <c r="VZF80"/>
      <c r="VZG80"/>
      <c r="VZH80"/>
      <c r="VZI80"/>
      <c r="VZJ80"/>
      <c r="VZK80"/>
      <c r="VZL80"/>
      <c r="VZM80"/>
      <c r="VZN80"/>
      <c r="VZO80"/>
      <c r="VZP80"/>
      <c r="VZQ80"/>
      <c r="VZR80"/>
      <c r="VZS80"/>
      <c r="VZT80"/>
      <c r="VZU80"/>
      <c r="VZV80"/>
      <c r="VZW80"/>
      <c r="VZX80"/>
      <c r="VZY80"/>
      <c r="VZZ80"/>
      <c r="WAA80"/>
      <c r="WAB80"/>
      <c r="WAC80"/>
      <c r="WAD80"/>
      <c r="WAE80"/>
      <c r="WAF80"/>
      <c r="WAG80"/>
      <c r="WAH80"/>
      <c r="WAI80"/>
      <c r="WAJ80"/>
      <c r="WAK80"/>
      <c r="WAL80"/>
      <c r="WAM80"/>
      <c r="WAN80"/>
      <c r="WAO80"/>
      <c r="WAP80"/>
      <c r="WAQ80"/>
      <c r="WAR80"/>
      <c r="WAS80"/>
      <c r="WAT80"/>
      <c r="WAU80"/>
      <c r="WAV80"/>
      <c r="WAW80"/>
      <c r="WAX80"/>
      <c r="WAY80"/>
      <c r="WAZ80"/>
      <c r="WBA80"/>
      <c r="WBB80"/>
      <c r="WBC80"/>
      <c r="WBD80"/>
      <c r="WBE80"/>
      <c r="WBF80"/>
      <c r="WBG80"/>
      <c r="WBH80"/>
      <c r="WBI80"/>
      <c r="WBJ80"/>
      <c r="WBK80"/>
      <c r="WBL80"/>
      <c r="WBM80"/>
      <c r="WBN80"/>
      <c r="WBO80"/>
      <c r="WBP80"/>
      <c r="WBQ80"/>
      <c r="WBR80"/>
      <c r="WBS80"/>
      <c r="WBT80"/>
      <c r="WBU80"/>
      <c r="WBV80"/>
      <c r="WBW80"/>
      <c r="WBX80"/>
      <c r="WBY80"/>
      <c r="WBZ80"/>
      <c r="WCA80"/>
      <c r="WCB80"/>
      <c r="WCC80"/>
      <c r="WCD80"/>
      <c r="WCE80"/>
      <c r="WCF80"/>
      <c r="WCG80"/>
      <c r="WCH80"/>
      <c r="WCI80"/>
      <c r="WCJ80"/>
      <c r="WCK80"/>
      <c r="WCL80"/>
      <c r="WCM80"/>
      <c r="WCN80"/>
      <c r="WCO80"/>
      <c r="WCP80"/>
      <c r="WCQ80"/>
      <c r="WCR80"/>
      <c r="WCS80"/>
      <c r="WCT80"/>
      <c r="WCU80"/>
      <c r="WCV80"/>
      <c r="WCW80"/>
      <c r="WCX80"/>
      <c r="WCY80"/>
      <c r="WCZ80"/>
      <c r="WDA80"/>
      <c r="WDB80"/>
      <c r="WDC80"/>
      <c r="WDD80"/>
      <c r="WDE80"/>
      <c r="WDF80"/>
      <c r="WDG80"/>
      <c r="WDH80"/>
      <c r="WDI80"/>
      <c r="WDJ80"/>
      <c r="WDK80"/>
      <c r="WDL80"/>
      <c r="WDM80"/>
      <c r="WDN80"/>
      <c r="WDO80"/>
      <c r="WDP80"/>
      <c r="WDQ80"/>
      <c r="WDR80"/>
      <c r="WDS80"/>
      <c r="WDT80"/>
      <c r="WDU80"/>
      <c r="WDV80"/>
      <c r="WDW80"/>
      <c r="WDX80"/>
      <c r="WDY80"/>
      <c r="WDZ80"/>
      <c r="WEA80"/>
      <c r="WEB80"/>
      <c r="WEC80"/>
      <c r="WED80"/>
      <c r="WEE80"/>
      <c r="WEF80"/>
      <c r="WEG80"/>
      <c r="WEH80"/>
      <c r="WEI80"/>
      <c r="WEJ80"/>
      <c r="WEK80"/>
      <c r="WEL80"/>
      <c r="WEM80"/>
      <c r="WEN80"/>
      <c r="WEO80"/>
      <c r="WEP80"/>
      <c r="WEQ80"/>
      <c r="WER80"/>
      <c r="WES80"/>
      <c r="WET80"/>
      <c r="WEU80"/>
      <c r="WEV80"/>
      <c r="WEW80"/>
      <c r="WEX80"/>
      <c r="WEY80"/>
      <c r="WEZ80"/>
      <c r="WFA80"/>
      <c r="WFB80"/>
      <c r="WFC80"/>
      <c r="WFD80"/>
      <c r="WFE80"/>
      <c r="WFF80"/>
      <c r="WFG80"/>
      <c r="WFH80"/>
      <c r="WFI80"/>
      <c r="WFJ80"/>
      <c r="WFK80"/>
      <c r="WFL80"/>
      <c r="WFM80"/>
      <c r="WFN80"/>
      <c r="WFO80"/>
      <c r="WFP80"/>
      <c r="WFQ80"/>
      <c r="WFR80"/>
      <c r="WFS80"/>
      <c r="WFT80"/>
      <c r="WFU80"/>
      <c r="WFV80"/>
      <c r="WFW80"/>
      <c r="WFX80"/>
      <c r="WFY80"/>
      <c r="WFZ80"/>
      <c r="WGA80"/>
      <c r="WGB80"/>
      <c r="WGC80"/>
      <c r="WGD80"/>
      <c r="WGE80"/>
      <c r="WGF80"/>
      <c r="WGG80"/>
      <c r="WGH80"/>
      <c r="WGI80"/>
      <c r="WGJ80"/>
      <c r="WGK80"/>
      <c r="WGL80"/>
      <c r="WGM80"/>
      <c r="WGN80"/>
      <c r="WGO80"/>
      <c r="WGP80"/>
      <c r="WGQ80"/>
      <c r="WGR80"/>
      <c r="WGS80"/>
      <c r="WGT80"/>
      <c r="WGU80"/>
      <c r="WGV80"/>
      <c r="WGW80"/>
      <c r="WGX80"/>
      <c r="WGY80"/>
      <c r="WGZ80"/>
      <c r="WHA80"/>
      <c r="WHB80"/>
      <c r="WHC80"/>
      <c r="WHD80"/>
      <c r="WHE80"/>
      <c r="WHF80"/>
      <c r="WHG80"/>
      <c r="WHH80"/>
      <c r="WHI80"/>
      <c r="WHJ80"/>
      <c r="WHK80"/>
      <c r="WHL80"/>
      <c r="WHM80"/>
      <c r="WHN80"/>
      <c r="WHO80"/>
      <c r="WHP80"/>
      <c r="WHQ80"/>
      <c r="WHR80"/>
      <c r="WHS80"/>
      <c r="WHT80"/>
      <c r="WHU80"/>
      <c r="WHV80"/>
      <c r="WHW80"/>
      <c r="WHX80"/>
      <c r="WHY80"/>
      <c r="WHZ80"/>
      <c r="WIA80"/>
      <c r="WIB80"/>
      <c r="WIC80"/>
      <c r="WID80"/>
      <c r="WIE80"/>
      <c r="WIF80"/>
      <c r="WIG80"/>
      <c r="WIH80"/>
      <c r="WII80"/>
      <c r="WIJ80"/>
      <c r="WIK80"/>
      <c r="WIL80"/>
      <c r="WIM80"/>
      <c r="WIN80"/>
      <c r="WIO80"/>
      <c r="WIP80"/>
      <c r="WIQ80"/>
      <c r="WIR80"/>
      <c r="WIS80"/>
      <c r="WIT80"/>
      <c r="WIU80"/>
      <c r="WIV80"/>
      <c r="WIW80"/>
      <c r="WIX80"/>
      <c r="WIY80"/>
      <c r="WIZ80"/>
      <c r="WJA80"/>
      <c r="WJB80"/>
      <c r="WJC80"/>
      <c r="WJD80"/>
      <c r="WJE80"/>
      <c r="WJF80"/>
      <c r="WJG80"/>
      <c r="WJH80"/>
      <c r="WJI80"/>
      <c r="WJJ80"/>
      <c r="WJK80"/>
      <c r="WJL80"/>
      <c r="WJM80"/>
      <c r="WJN80"/>
      <c r="WJO80"/>
      <c r="WJP80"/>
      <c r="WJQ80"/>
      <c r="WJR80"/>
      <c r="WJS80"/>
      <c r="WJT80"/>
      <c r="WJU80"/>
      <c r="WJV80"/>
      <c r="WJW80"/>
      <c r="WJX80"/>
      <c r="WJY80"/>
      <c r="WJZ80"/>
      <c r="WKA80"/>
      <c r="WKB80"/>
      <c r="WKC80"/>
      <c r="WKD80"/>
      <c r="WKE80"/>
      <c r="WKF80"/>
      <c r="WKG80"/>
      <c r="WKH80"/>
      <c r="WKI80"/>
      <c r="WKJ80"/>
      <c r="WKK80"/>
      <c r="WKL80"/>
      <c r="WKM80"/>
      <c r="WKN80"/>
      <c r="WKO80"/>
      <c r="WKP80"/>
      <c r="WKQ80"/>
      <c r="WKR80"/>
      <c r="WKS80"/>
      <c r="WKT80"/>
      <c r="WKU80"/>
      <c r="WKV80"/>
      <c r="WKW80"/>
      <c r="WKX80"/>
      <c r="WKY80"/>
      <c r="WKZ80"/>
      <c r="WLA80"/>
      <c r="WLB80"/>
      <c r="WLC80"/>
      <c r="WLD80"/>
      <c r="WLE80"/>
      <c r="WLF80"/>
      <c r="WLG80"/>
      <c r="WLH80"/>
      <c r="WLI80"/>
      <c r="WLJ80"/>
      <c r="WLK80"/>
      <c r="WLL80"/>
      <c r="WLM80"/>
      <c r="WLN80"/>
      <c r="WLO80"/>
      <c r="WLP80"/>
      <c r="WLQ80"/>
      <c r="WLR80"/>
      <c r="WLS80"/>
      <c r="WLT80"/>
      <c r="WLU80"/>
      <c r="WLV80"/>
      <c r="WLW80"/>
      <c r="WLX80"/>
      <c r="WLY80"/>
      <c r="WLZ80"/>
      <c r="WMA80"/>
      <c r="WMB80"/>
      <c r="WMC80"/>
      <c r="WMD80"/>
      <c r="WME80"/>
      <c r="WMF80"/>
      <c r="WMG80"/>
      <c r="WMH80"/>
      <c r="WMI80"/>
      <c r="WMJ80"/>
      <c r="WMK80"/>
      <c r="WML80"/>
      <c r="WMM80"/>
      <c r="WMN80"/>
      <c r="WMO80"/>
      <c r="WMP80"/>
      <c r="WMQ80"/>
      <c r="WMR80"/>
      <c r="WMS80"/>
      <c r="WMT80"/>
      <c r="WMU80"/>
      <c r="WMV80"/>
      <c r="WMW80"/>
      <c r="WMX80"/>
      <c r="WMY80"/>
      <c r="WMZ80"/>
      <c r="WNA80"/>
      <c r="WNB80"/>
      <c r="WNC80"/>
      <c r="WND80"/>
      <c r="WNE80"/>
      <c r="WNF80"/>
      <c r="WNG80"/>
      <c r="WNH80"/>
      <c r="WNI80"/>
      <c r="WNJ80"/>
      <c r="WNK80"/>
      <c r="WNL80"/>
      <c r="WNM80"/>
      <c r="WNN80"/>
      <c r="WNO80"/>
      <c r="WNP80"/>
      <c r="WNQ80"/>
      <c r="WNR80"/>
      <c r="WNS80"/>
      <c r="WNT80"/>
      <c r="WNU80"/>
      <c r="WNV80"/>
      <c r="WNW80"/>
      <c r="WNX80"/>
      <c r="WNY80"/>
      <c r="WNZ80"/>
      <c r="WOA80"/>
      <c r="WOB80"/>
      <c r="WOC80"/>
      <c r="WOD80"/>
      <c r="WOE80"/>
      <c r="WOF80"/>
      <c r="WOG80"/>
      <c r="WOH80"/>
      <c r="WOI80"/>
      <c r="WOJ80"/>
      <c r="WOK80"/>
      <c r="WOL80"/>
      <c r="WOM80"/>
      <c r="WON80"/>
      <c r="WOO80"/>
      <c r="WOP80"/>
      <c r="WOQ80"/>
      <c r="WOR80"/>
      <c r="WOS80"/>
      <c r="WOT80"/>
      <c r="WOU80"/>
      <c r="WOV80"/>
      <c r="WOW80"/>
      <c r="WOX80"/>
      <c r="WOY80"/>
      <c r="WOZ80"/>
      <c r="WPA80"/>
      <c r="WPB80"/>
      <c r="WPC80"/>
      <c r="WPD80"/>
      <c r="WPE80"/>
      <c r="WPF80"/>
      <c r="WPG80"/>
      <c r="WPH80"/>
      <c r="WPI80"/>
      <c r="WPJ80"/>
      <c r="WPK80"/>
      <c r="WPL80"/>
      <c r="WPM80"/>
      <c r="WPN80"/>
      <c r="WPO80"/>
      <c r="WPP80"/>
      <c r="WPQ80"/>
      <c r="WPR80"/>
      <c r="WPS80"/>
      <c r="WPT80"/>
      <c r="WPU80"/>
      <c r="WPV80"/>
      <c r="WPW80"/>
      <c r="WPX80"/>
      <c r="WPY80"/>
      <c r="WPZ80"/>
      <c r="WQA80"/>
      <c r="WQB80"/>
      <c r="WQC80"/>
      <c r="WQD80"/>
      <c r="WQE80"/>
      <c r="WQF80"/>
      <c r="WQG80"/>
      <c r="WQH80"/>
      <c r="WQI80"/>
      <c r="WQJ80"/>
      <c r="WQK80"/>
      <c r="WQL80"/>
      <c r="WQM80"/>
      <c r="WQN80"/>
      <c r="WQO80"/>
      <c r="WQP80"/>
      <c r="WQQ80"/>
      <c r="WQR80"/>
      <c r="WQS80"/>
      <c r="WQT80"/>
      <c r="WQU80"/>
      <c r="WQV80"/>
      <c r="WQW80"/>
      <c r="WQX80"/>
      <c r="WQY80"/>
      <c r="WQZ80"/>
      <c r="WRA80"/>
      <c r="WRB80"/>
      <c r="WRC80"/>
      <c r="WRD80"/>
      <c r="WRE80"/>
      <c r="WRF80"/>
      <c r="WRG80"/>
      <c r="WRH80"/>
      <c r="WRI80"/>
      <c r="WRJ80"/>
      <c r="WRK80"/>
      <c r="WRL80"/>
      <c r="WRM80"/>
      <c r="WRN80"/>
      <c r="WRO80"/>
      <c r="WRP80"/>
      <c r="WRQ80"/>
      <c r="WRR80"/>
      <c r="WRS80"/>
      <c r="WRT80"/>
      <c r="WRU80"/>
      <c r="WRV80"/>
      <c r="WRW80"/>
      <c r="WRX80"/>
      <c r="WRY80"/>
      <c r="WRZ80"/>
      <c r="WSA80"/>
      <c r="WSB80"/>
      <c r="WSC80"/>
      <c r="WSD80"/>
      <c r="WSE80"/>
      <c r="WSF80"/>
      <c r="WSG80"/>
      <c r="WSH80"/>
      <c r="WSI80"/>
      <c r="WSJ80"/>
      <c r="WSK80"/>
      <c r="WSL80"/>
      <c r="WSM80"/>
      <c r="WSN80"/>
      <c r="WSO80"/>
      <c r="WSP80"/>
      <c r="WSQ80"/>
      <c r="WSR80"/>
      <c r="WSS80"/>
      <c r="WST80"/>
      <c r="WSU80"/>
      <c r="WSV80"/>
      <c r="WSW80"/>
      <c r="WSX80"/>
      <c r="WSY80"/>
      <c r="WSZ80"/>
      <c r="WTA80"/>
      <c r="WTB80"/>
      <c r="WTC80"/>
      <c r="WTD80"/>
      <c r="WTE80"/>
      <c r="WTF80"/>
      <c r="WTG80"/>
      <c r="WTH80"/>
      <c r="WTI80"/>
      <c r="WTJ80"/>
      <c r="WTK80"/>
      <c r="WTL80"/>
      <c r="WTM80"/>
      <c r="WTN80"/>
      <c r="WTO80"/>
      <c r="WTP80"/>
      <c r="WTQ80"/>
      <c r="WTR80"/>
      <c r="WTS80"/>
      <c r="WTT80"/>
      <c r="WTU80"/>
      <c r="WTV80"/>
      <c r="WTW80"/>
      <c r="WTX80"/>
      <c r="WTY80"/>
      <c r="WTZ80"/>
      <c r="WUA80"/>
      <c r="WUB80"/>
      <c r="WUC80"/>
      <c r="WUD80"/>
      <c r="WUE80"/>
      <c r="WUF80"/>
      <c r="WUG80"/>
      <c r="WUH80"/>
      <c r="WUI80"/>
      <c r="WUJ80"/>
      <c r="WUK80"/>
      <c r="WUL80"/>
      <c r="WUM80"/>
      <c r="WUN80"/>
      <c r="WUO80"/>
      <c r="WUP80"/>
      <c r="WUQ80"/>
      <c r="WUR80"/>
      <c r="WUS80"/>
      <c r="WUT80"/>
      <c r="WUU80"/>
      <c r="WUV80"/>
      <c r="WUW80"/>
      <c r="WUX80"/>
      <c r="WUY80"/>
      <c r="WUZ80"/>
      <c r="WVA80"/>
      <c r="WVB80"/>
      <c r="WVC80"/>
      <c r="WVD80"/>
      <c r="WVE80"/>
      <c r="WVF80"/>
      <c r="WVG80"/>
      <c r="WVH80"/>
      <c r="WVI80"/>
      <c r="WVJ80"/>
      <c r="WVK80"/>
      <c r="WVL80"/>
      <c r="WVM80"/>
      <c r="WVN80"/>
      <c r="WVO80"/>
      <c r="WVP80"/>
      <c r="WVQ80"/>
      <c r="WVR80"/>
      <c r="WVS80"/>
      <c r="WVT80"/>
      <c r="WVU80"/>
      <c r="WVV80"/>
      <c r="WVW80"/>
      <c r="WVX80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pans="1:17" ht="24">
      <c r="A81" s="54" t="s">
        <v>20</v>
      </c>
      <c r="B81" s="42">
        <v>21729</v>
      </c>
      <c r="C81" s="37">
        <v>24180</v>
      </c>
      <c r="D81" s="42">
        <v>24177</v>
      </c>
      <c r="E81" s="67">
        <f t="shared" si="5"/>
        <v>99.987593052109176</v>
      </c>
      <c r="F81" s="39">
        <f t="shared" si="6"/>
        <v>2448</v>
      </c>
      <c r="G81" s="68">
        <f t="shared" si="7"/>
        <v>111.26604997929034</v>
      </c>
      <c r="H81" s="9"/>
    </row>
    <row r="82" spans="1:17" ht="24">
      <c r="A82" s="54" t="s">
        <v>21</v>
      </c>
      <c r="B82" s="42">
        <v>143779</v>
      </c>
      <c r="C82" s="37">
        <v>138744</v>
      </c>
      <c r="D82" s="42">
        <v>141213</v>
      </c>
      <c r="E82" s="67">
        <f t="shared" si="5"/>
        <v>101.7795364123854</v>
      </c>
      <c r="F82" s="39">
        <f t="shared" si="6"/>
        <v>-2566</v>
      </c>
      <c r="G82" s="68">
        <f t="shared" si="7"/>
        <v>98.215316562223961</v>
      </c>
      <c r="Q82" s="24"/>
    </row>
    <row r="83" spans="1:17" s="18" customFormat="1">
      <c r="A83" s="53" t="s">
        <v>32</v>
      </c>
      <c r="B83" s="41"/>
      <c r="C83" s="37"/>
      <c r="D83" s="41"/>
      <c r="E83" s="67"/>
      <c r="F83" s="39"/>
      <c r="G83" s="68"/>
      <c r="H83" s="17"/>
      <c r="I83" s="14"/>
      <c r="J83" s="12"/>
      <c r="K83" s="14"/>
      <c r="L83" s="12"/>
      <c r="M83" s="12"/>
    </row>
    <row r="84" spans="1:17" s="18" customFormat="1" ht="36">
      <c r="A84" s="53" t="s">
        <v>76</v>
      </c>
      <c r="B84" s="41">
        <v>90164</v>
      </c>
      <c r="C84" s="40">
        <v>91212</v>
      </c>
      <c r="D84" s="41">
        <v>91485</v>
      </c>
      <c r="E84" s="67">
        <f t="shared" si="5"/>
        <v>100.29930272332588</v>
      </c>
      <c r="F84" s="39">
        <f t="shared" si="6"/>
        <v>1321</v>
      </c>
      <c r="G84" s="68">
        <f t="shared" si="7"/>
        <v>101.46510802537598</v>
      </c>
      <c r="H84" s="33" t="e">
        <f>(#REF!/#REF!)*100</f>
        <v>#REF!</v>
      </c>
      <c r="I84" s="15">
        <f>(E84/C84)*100</f>
        <v>0.10996283682336302</v>
      </c>
      <c r="J84" s="15" t="e">
        <f>(F84/#REF!)*100</f>
        <v>#REF!</v>
      </c>
      <c r="K84" s="15">
        <f>(G84/D84)*100</f>
        <v>0.11090901024799255</v>
      </c>
      <c r="L84" s="15" t="e">
        <f>(H84/#REF!)*100</f>
        <v>#REF!</v>
      </c>
      <c r="M84" s="15">
        <f t="shared" ref="M84" si="9">(I84/E84)*100</f>
        <v>0.10963469718896636</v>
      </c>
    </row>
    <row r="85" spans="1:17" s="18" customFormat="1" ht="48">
      <c r="A85" s="53" t="s">
        <v>77</v>
      </c>
      <c r="B85" s="41">
        <v>53615</v>
      </c>
      <c r="C85" s="40">
        <v>47532</v>
      </c>
      <c r="D85" s="41">
        <v>49728</v>
      </c>
      <c r="E85" s="67">
        <f t="shared" si="5"/>
        <v>104.62004544306993</v>
      </c>
      <c r="F85" s="39">
        <f t="shared" si="6"/>
        <v>-3887</v>
      </c>
      <c r="G85" s="68">
        <f t="shared" si="7"/>
        <v>92.750163200596845</v>
      </c>
      <c r="H85" s="17"/>
      <c r="I85" s="14"/>
      <c r="J85" s="12"/>
      <c r="K85" s="14"/>
      <c r="L85" s="12"/>
      <c r="M85" s="12"/>
    </row>
    <row r="86" spans="1:17">
      <c r="A86" s="54" t="s">
        <v>22</v>
      </c>
      <c r="B86" s="42">
        <v>86287</v>
      </c>
      <c r="C86" s="37">
        <v>63950</v>
      </c>
      <c r="D86" s="42">
        <v>57992</v>
      </c>
      <c r="E86" s="67">
        <f t="shared" si="5"/>
        <v>90.683346364347145</v>
      </c>
      <c r="F86" s="39">
        <f t="shared" si="6"/>
        <v>-28295</v>
      </c>
      <c r="G86" s="68">
        <f t="shared" si="7"/>
        <v>67.208270075445895</v>
      </c>
    </row>
    <row r="87" spans="1:17">
      <c r="A87" s="54" t="s">
        <v>23</v>
      </c>
      <c r="B87" s="42">
        <v>4306</v>
      </c>
      <c r="C87" s="37">
        <v>4205</v>
      </c>
      <c r="D87" s="42">
        <v>4205</v>
      </c>
      <c r="E87" s="67">
        <f t="shared" si="5"/>
        <v>100</v>
      </c>
      <c r="F87" s="39">
        <f t="shared" si="6"/>
        <v>-101</v>
      </c>
      <c r="G87" s="68">
        <f t="shared" si="7"/>
        <v>97.65443567115652</v>
      </c>
    </row>
    <row r="88" spans="1:17">
      <c r="A88" s="54" t="s">
        <v>68</v>
      </c>
      <c r="B88" s="42">
        <v>7202</v>
      </c>
      <c r="C88" s="37">
        <v>11923</v>
      </c>
      <c r="D88" s="42">
        <v>12274</v>
      </c>
      <c r="E88" s="67">
        <f t="shared" si="5"/>
        <v>102.94388996058039</v>
      </c>
      <c r="F88" s="39">
        <f t="shared" si="6"/>
        <v>5072</v>
      </c>
      <c r="G88" s="68">
        <f t="shared" si="7"/>
        <v>170.42488197722855</v>
      </c>
    </row>
    <row r="89" spans="1:17">
      <c r="A89" s="54" t="s">
        <v>70</v>
      </c>
      <c r="B89" s="42"/>
      <c r="C89" s="37"/>
      <c r="D89" s="42"/>
      <c r="E89" s="67"/>
      <c r="F89" s="39"/>
      <c r="G89" s="68"/>
    </row>
    <row r="90" spans="1:17" ht="24">
      <c r="A90" s="54" t="s">
        <v>56</v>
      </c>
      <c r="B90" s="42">
        <v>971209</v>
      </c>
      <c r="C90" s="37">
        <v>1442453</v>
      </c>
      <c r="D90" s="42">
        <v>1465725</v>
      </c>
      <c r="E90" s="67">
        <f t="shared" si="5"/>
        <v>101.61336279240987</v>
      </c>
      <c r="F90" s="39">
        <f t="shared" si="6"/>
        <v>494516</v>
      </c>
      <c r="G90" s="68">
        <f t="shared" si="7"/>
        <v>150.91756769140318</v>
      </c>
      <c r="H90" s="28" t="e">
        <f>(#REF!/#REF!)*100</f>
        <v>#REF!</v>
      </c>
      <c r="I90" s="6">
        <f>(E90/C90)*100</f>
        <v>7.0444834453815743E-3</v>
      </c>
      <c r="J90" s="6" t="e">
        <f>(F90/#REF!)*100</f>
        <v>#REF!</v>
      </c>
      <c r="K90" s="6">
        <f>(G90/D90)*100</f>
        <v>1.0296444946453336E-2</v>
      </c>
      <c r="L90" s="6" t="e">
        <f>(H90/#REF!)*100</f>
        <v>#REF!</v>
      </c>
      <c r="M90" s="6">
        <f t="shared" ref="M90" si="10">(I90/E90)*100</f>
        <v>6.9326348934765991E-3</v>
      </c>
    </row>
    <row r="91" spans="1:17">
      <c r="A91" s="54" t="s">
        <v>33</v>
      </c>
      <c r="B91" s="42">
        <v>506</v>
      </c>
      <c r="C91" s="37">
        <v>507</v>
      </c>
      <c r="D91" s="42">
        <v>507</v>
      </c>
      <c r="E91" s="67">
        <f t="shared" si="5"/>
        <v>100</v>
      </c>
      <c r="F91" s="39">
        <f t="shared" si="6"/>
        <v>1</v>
      </c>
      <c r="G91" s="68">
        <f t="shared" si="7"/>
        <v>100.19762845849802</v>
      </c>
    </row>
    <row r="92" spans="1:17" ht="24">
      <c r="A92" s="54" t="s">
        <v>24</v>
      </c>
      <c r="B92" s="42">
        <v>148790</v>
      </c>
      <c r="C92" s="37">
        <v>99378</v>
      </c>
      <c r="D92" s="42">
        <v>102912</v>
      </c>
      <c r="E92" s="67">
        <f t="shared" si="5"/>
        <v>103.55611906055667</v>
      </c>
      <c r="F92" s="39">
        <f t="shared" si="6"/>
        <v>-45878</v>
      </c>
      <c r="G92" s="68">
        <f t="shared" si="7"/>
        <v>69.165938571140529</v>
      </c>
    </row>
    <row r="93" spans="1:17" ht="24">
      <c r="A93" s="54" t="s">
        <v>80</v>
      </c>
      <c r="B93" s="42"/>
      <c r="C93" s="37"/>
      <c r="D93" s="42"/>
      <c r="E93" s="67"/>
      <c r="F93" s="39"/>
      <c r="G93" s="68"/>
    </row>
    <row r="94" spans="1:17">
      <c r="A94" s="54" t="s">
        <v>29</v>
      </c>
      <c r="B94" s="42">
        <v>741055</v>
      </c>
      <c r="C94" s="37">
        <v>350443</v>
      </c>
      <c r="D94" s="42">
        <v>417220</v>
      </c>
      <c r="E94" s="67">
        <f t="shared" si="5"/>
        <v>119.05502464024107</v>
      </c>
      <c r="F94" s="39">
        <f t="shared" si="6"/>
        <v>-323835</v>
      </c>
      <c r="G94" s="68">
        <f t="shared" si="7"/>
        <v>56.300814379499499</v>
      </c>
    </row>
    <row r="95" spans="1:17">
      <c r="A95" s="54" t="s">
        <v>71</v>
      </c>
      <c r="B95" s="42">
        <v>20722</v>
      </c>
      <c r="C95" s="37">
        <v>11974</v>
      </c>
      <c r="D95" s="42">
        <v>12564</v>
      </c>
      <c r="E95" s="67">
        <f t="shared" si="5"/>
        <v>104.92734257558043</v>
      </c>
      <c r="F95" s="39">
        <f t="shared" si="6"/>
        <v>-8158</v>
      </c>
      <c r="G95" s="68">
        <f t="shared" si="7"/>
        <v>60.631213203358747</v>
      </c>
    </row>
    <row r="96" spans="1:17">
      <c r="A96" s="54" t="s">
        <v>72</v>
      </c>
      <c r="B96" s="42">
        <v>36623</v>
      </c>
      <c r="C96" s="37">
        <v>47261</v>
      </c>
      <c r="D96" s="42">
        <v>57295</v>
      </c>
      <c r="E96" s="67">
        <f t="shared" si="5"/>
        <v>121.23103616089377</v>
      </c>
      <c r="F96" s="39">
        <f t="shared" si="6"/>
        <v>20672</v>
      </c>
      <c r="G96" s="68">
        <f t="shared" si="7"/>
        <v>156.44540316194741</v>
      </c>
    </row>
    <row r="97" spans="1:13" ht="36">
      <c r="A97" s="54" t="s">
        <v>84</v>
      </c>
      <c r="B97" s="42">
        <v>60</v>
      </c>
      <c r="C97" s="37"/>
      <c r="D97" s="42"/>
      <c r="E97" s="67"/>
      <c r="F97" s="39">
        <f t="shared" si="6"/>
        <v>-60</v>
      </c>
      <c r="G97" s="68">
        <f t="shared" si="7"/>
        <v>0</v>
      </c>
    </row>
    <row r="98" spans="1:13" ht="24">
      <c r="A98" s="54" t="s">
        <v>260</v>
      </c>
      <c r="B98" s="42"/>
      <c r="C98" s="37">
        <v>945</v>
      </c>
      <c r="D98" s="42">
        <v>945</v>
      </c>
      <c r="E98" s="67">
        <f t="shared" si="5"/>
        <v>100</v>
      </c>
      <c r="F98" s="39">
        <f t="shared" si="6"/>
        <v>945</v>
      </c>
      <c r="G98" s="68"/>
    </row>
    <row r="99" spans="1:13">
      <c r="A99" s="54" t="s">
        <v>25</v>
      </c>
      <c r="B99" s="42">
        <v>8235</v>
      </c>
      <c r="C99" s="37">
        <v>7637</v>
      </c>
      <c r="D99" s="42">
        <v>7590</v>
      </c>
      <c r="E99" s="67">
        <f t="shared" si="5"/>
        <v>99.384575094932572</v>
      </c>
      <c r="F99" s="39">
        <f t="shared" si="6"/>
        <v>-645</v>
      </c>
      <c r="G99" s="68">
        <f t="shared" si="7"/>
        <v>92.167577413479052</v>
      </c>
    </row>
    <row r="100" spans="1:13">
      <c r="A100" s="54" t="s">
        <v>26</v>
      </c>
      <c r="B100" s="42">
        <v>873389</v>
      </c>
      <c r="C100" s="37">
        <v>983787</v>
      </c>
      <c r="D100" s="42">
        <v>1103397</v>
      </c>
      <c r="E100" s="67">
        <f t="shared" si="5"/>
        <v>112.15811959296067</v>
      </c>
      <c r="F100" s="39">
        <f t="shared" si="6"/>
        <v>230008</v>
      </c>
      <c r="G100" s="68">
        <f t="shared" si="7"/>
        <v>126.33511528081989</v>
      </c>
    </row>
    <row r="101" spans="1:13">
      <c r="A101" s="54" t="s">
        <v>27</v>
      </c>
      <c r="B101" s="42">
        <v>-1321</v>
      </c>
      <c r="C101" s="37">
        <v>0</v>
      </c>
      <c r="D101" s="42">
        <v>-1385</v>
      </c>
      <c r="E101" s="67"/>
      <c r="F101" s="39">
        <f t="shared" si="6"/>
        <v>-64</v>
      </c>
      <c r="G101" s="68">
        <f t="shared" si="7"/>
        <v>104.84481453444361</v>
      </c>
    </row>
    <row r="102" spans="1:13">
      <c r="A102" s="54" t="s">
        <v>28</v>
      </c>
      <c r="B102" s="42">
        <v>11880</v>
      </c>
      <c r="C102" s="37">
        <v>2001</v>
      </c>
      <c r="D102" s="42">
        <v>2096</v>
      </c>
      <c r="E102" s="67">
        <f t="shared" si="5"/>
        <v>104.74762618690654</v>
      </c>
      <c r="F102" s="39">
        <f t="shared" si="6"/>
        <v>-9784</v>
      </c>
      <c r="G102" s="68">
        <f t="shared" si="7"/>
        <v>17.643097643097644</v>
      </c>
    </row>
    <row r="103" spans="1:13" s="25" customFormat="1">
      <c r="A103" s="54" t="s">
        <v>75</v>
      </c>
      <c r="B103" s="42">
        <v>15016</v>
      </c>
      <c r="C103" s="37">
        <v>11128</v>
      </c>
      <c r="D103" s="42">
        <v>10468</v>
      </c>
      <c r="E103" s="67">
        <f t="shared" si="5"/>
        <v>94.069015097052471</v>
      </c>
      <c r="F103" s="39">
        <f t="shared" si="6"/>
        <v>-4548</v>
      </c>
      <c r="G103" s="68">
        <f t="shared" si="7"/>
        <v>69.712306872669146</v>
      </c>
      <c r="H103" s="21"/>
      <c r="I103" s="10"/>
      <c r="J103" s="21"/>
      <c r="K103" s="10"/>
      <c r="L103" s="21"/>
      <c r="M103" s="21"/>
    </row>
    <row r="104" spans="1:13" ht="51" customHeight="1">
      <c r="A104" s="61" t="s">
        <v>82</v>
      </c>
      <c r="B104" s="43">
        <v>514</v>
      </c>
      <c r="C104" s="44">
        <v>574</v>
      </c>
      <c r="D104" s="43">
        <v>585</v>
      </c>
      <c r="E104" s="67">
        <f t="shared" si="5"/>
        <v>101.91637630662021</v>
      </c>
      <c r="F104" s="39">
        <f t="shared" si="6"/>
        <v>71</v>
      </c>
      <c r="G104" s="68">
        <f t="shared" si="7"/>
        <v>113.81322957198444</v>
      </c>
    </row>
    <row r="105" spans="1:13">
      <c r="A105" s="63" t="s">
        <v>91</v>
      </c>
      <c r="B105" s="69">
        <f>B106+B258+B262+B263+B264+B265</f>
        <v>38899815.044360004</v>
      </c>
      <c r="C105" s="69">
        <f>C106+C258+C262+C263+C264+C265</f>
        <v>76368373.413299993</v>
      </c>
      <c r="D105" s="69">
        <v>86780533.054609999</v>
      </c>
      <c r="E105" s="75">
        <f t="shared" ref="E105:E171" si="11">D105/C105*100</f>
        <v>113.63412519598941</v>
      </c>
      <c r="F105" s="76">
        <f t="shared" ref="F105:F172" si="12">D105-B105</f>
        <v>47880718.010249995</v>
      </c>
      <c r="G105" s="75">
        <f t="shared" ref="G105:G172" si="13">D105/B105*100</f>
        <v>223.08726392567286</v>
      </c>
    </row>
    <row r="106" spans="1:13" ht="38.25">
      <c r="A106" s="63" t="s">
        <v>92</v>
      </c>
      <c r="B106" s="69">
        <f>B107+B112+B207+B228</f>
        <v>37820575.002320006</v>
      </c>
      <c r="C106" s="69">
        <f>C107+C112+C207+C228</f>
        <v>75827231.900449991</v>
      </c>
      <c r="D106" s="69">
        <v>86221994.349900007</v>
      </c>
      <c r="E106" s="75">
        <f t="shared" si="11"/>
        <v>113.7084820175116</v>
      </c>
      <c r="F106" s="76">
        <f t="shared" si="12"/>
        <v>48401419.347580001</v>
      </c>
      <c r="G106" s="75">
        <f t="shared" si="13"/>
        <v>227.97642379739318</v>
      </c>
    </row>
    <row r="107" spans="1:13" ht="27">
      <c r="A107" s="64" t="s">
        <v>93</v>
      </c>
      <c r="B107" s="70">
        <v>12773857</v>
      </c>
      <c r="C107" s="70">
        <v>8441974</v>
      </c>
      <c r="D107" s="70">
        <v>12481914</v>
      </c>
      <c r="E107" s="75">
        <f t="shared" si="11"/>
        <v>147.8553949585725</v>
      </c>
      <c r="F107" s="76">
        <f t="shared" si="12"/>
        <v>-291943</v>
      </c>
      <c r="G107" s="75">
        <f t="shared" si="13"/>
        <v>97.714527413294192</v>
      </c>
    </row>
    <row r="108" spans="1:13" ht="19.5" customHeight="1">
      <c r="A108" s="65" t="s">
        <v>94</v>
      </c>
      <c r="B108" s="72">
        <v>2748522.9</v>
      </c>
      <c r="C108" s="73">
        <v>2748522.9</v>
      </c>
      <c r="D108" s="73">
        <v>2748522.9</v>
      </c>
      <c r="E108" s="77">
        <f t="shared" si="11"/>
        <v>100</v>
      </c>
      <c r="F108" s="72">
        <f t="shared" si="12"/>
        <v>0</v>
      </c>
      <c r="G108" s="77">
        <f t="shared" si="13"/>
        <v>100</v>
      </c>
    </row>
    <row r="109" spans="1:13" ht="30.75" customHeight="1">
      <c r="A109" s="65" t="s">
        <v>95</v>
      </c>
      <c r="B109" s="72">
        <v>8911193.5</v>
      </c>
      <c r="C109" s="73">
        <v>5524134.7999999998</v>
      </c>
      <c r="D109" s="73">
        <v>9564074.8000000007</v>
      </c>
      <c r="E109" s="77">
        <f t="shared" si="11"/>
        <v>173.13253832980325</v>
      </c>
      <c r="F109" s="72">
        <f t="shared" si="12"/>
        <v>652881.30000000075</v>
      </c>
      <c r="G109" s="77">
        <f t="shared" si="13"/>
        <v>107.32653039124334</v>
      </c>
    </row>
    <row r="110" spans="1:13" ht="44.25" customHeight="1">
      <c r="A110" s="65" t="s">
        <v>96</v>
      </c>
      <c r="B110" s="72">
        <v>942531</v>
      </c>
      <c r="C110" s="73">
        <v>0</v>
      </c>
      <c r="D110" s="73">
        <v>0</v>
      </c>
      <c r="E110" s="77"/>
      <c r="F110" s="72">
        <f t="shared" si="12"/>
        <v>-942531</v>
      </c>
      <c r="G110" s="77">
        <f t="shared" si="13"/>
        <v>0</v>
      </c>
    </row>
    <row r="111" spans="1:13" ht="51">
      <c r="A111" s="65" t="s">
        <v>97</v>
      </c>
      <c r="B111" s="72">
        <v>171609.3</v>
      </c>
      <c r="C111" s="73">
        <v>169316.2</v>
      </c>
      <c r="D111" s="73">
        <v>169316.2</v>
      </c>
      <c r="E111" s="77">
        <f t="shared" si="11"/>
        <v>100</v>
      </c>
      <c r="F111" s="72">
        <f t="shared" si="12"/>
        <v>-2293.0999999999767</v>
      </c>
      <c r="G111" s="77">
        <f t="shared" si="13"/>
        <v>98.663767056913599</v>
      </c>
    </row>
    <row r="112" spans="1:13" ht="32.25" customHeight="1">
      <c r="A112" s="64" t="s">
        <v>98</v>
      </c>
      <c r="B112" s="79">
        <v>16041794.566200001</v>
      </c>
      <c r="C112" s="79">
        <v>40025844.330449998</v>
      </c>
      <c r="D112" s="79">
        <v>48199283.546129994</v>
      </c>
      <c r="E112" s="75">
        <f t="shared" si="11"/>
        <v>120.42040424731772</v>
      </c>
      <c r="F112" s="76">
        <f t="shared" si="12"/>
        <v>32157488.979929991</v>
      </c>
      <c r="G112" s="75">
        <f t="shared" si="13"/>
        <v>300.46067070130482</v>
      </c>
    </row>
    <row r="113" spans="1:7" ht="32.25" customHeight="1">
      <c r="A113" s="65" t="s">
        <v>99</v>
      </c>
      <c r="B113" s="71">
        <v>14368.884330000001</v>
      </c>
      <c r="C113" s="71">
        <v>10798.1</v>
      </c>
      <c r="D113" s="71">
        <v>10798.1</v>
      </c>
      <c r="E113" s="77">
        <f t="shared" si="11"/>
        <v>100</v>
      </c>
      <c r="F113" s="72">
        <f t="shared" si="12"/>
        <v>-3570.7843300000004</v>
      </c>
      <c r="G113" s="77">
        <f t="shared" si="13"/>
        <v>75.149188705314046</v>
      </c>
    </row>
    <row r="114" spans="1:7" ht="41.25" customHeight="1">
      <c r="A114" s="65" t="s">
        <v>100</v>
      </c>
      <c r="B114" s="71">
        <v>50421.855539999997</v>
      </c>
      <c r="C114" s="71">
        <v>0</v>
      </c>
      <c r="D114" s="71">
        <v>0</v>
      </c>
      <c r="E114" s="77"/>
      <c r="F114" s="72">
        <f t="shared" si="12"/>
        <v>-50421.855539999997</v>
      </c>
      <c r="G114" s="77">
        <f t="shared" si="13"/>
        <v>0</v>
      </c>
    </row>
    <row r="115" spans="1:7" ht="63.75">
      <c r="A115" s="65" t="s">
        <v>234</v>
      </c>
      <c r="B115" s="72">
        <v>3791.6</v>
      </c>
      <c r="C115" s="72">
        <v>3755.8</v>
      </c>
      <c r="D115" s="72">
        <v>2430.4319999999998</v>
      </c>
      <c r="E115" s="77">
        <f t="shared" si="11"/>
        <v>64.711432983651946</v>
      </c>
      <c r="F115" s="72">
        <f t="shared" si="12"/>
        <v>-1361.1680000000001</v>
      </c>
      <c r="G115" s="77">
        <f t="shared" si="13"/>
        <v>64.10043253507753</v>
      </c>
    </row>
    <row r="116" spans="1:7" ht="43.5" customHeight="1">
      <c r="A116" s="65" t="s">
        <v>101</v>
      </c>
      <c r="B116" s="72">
        <v>5052.8</v>
      </c>
      <c r="C116" s="72">
        <v>36097</v>
      </c>
      <c r="D116" s="72">
        <v>35731.599999999999</v>
      </c>
      <c r="E116" s="77">
        <f t="shared" si="11"/>
        <v>98.987727511981603</v>
      </c>
      <c r="F116" s="72">
        <f t="shared" si="12"/>
        <v>30678.799999999999</v>
      </c>
      <c r="G116" s="77">
        <f t="shared" si="13"/>
        <v>707.16434452184922</v>
      </c>
    </row>
    <row r="117" spans="1:7" ht="42.75" customHeight="1">
      <c r="A117" s="65" t="s">
        <v>102</v>
      </c>
      <c r="B117" s="72">
        <v>189.86667</v>
      </c>
      <c r="C117" s="72">
        <v>193</v>
      </c>
      <c r="D117" s="72">
        <v>150.11111</v>
      </c>
      <c r="E117" s="77">
        <f t="shared" si="11"/>
        <v>77.777777202072542</v>
      </c>
      <c r="F117" s="72">
        <f t="shared" si="12"/>
        <v>-39.755560000000003</v>
      </c>
      <c r="G117" s="77">
        <f t="shared" si="13"/>
        <v>79.061327614794109</v>
      </c>
    </row>
    <row r="118" spans="1:7" ht="32.25" customHeight="1">
      <c r="A118" s="65" t="s">
        <v>103</v>
      </c>
      <c r="B118" s="72">
        <v>3591.5</v>
      </c>
      <c r="C118" s="72">
        <v>3966.3</v>
      </c>
      <c r="D118" s="72">
        <v>3966.3</v>
      </c>
      <c r="E118" s="77">
        <f t="shared" si="11"/>
        <v>100</v>
      </c>
      <c r="F118" s="72">
        <f t="shared" si="12"/>
        <v>374.80000000000018</v>
      </c>
      <c r="G118" s="77">
        <f t="shared" si="13"/>
        <v>110.43575107893638</v>
      </c>
    </row>
    <row r="119" spans="1:7" ht="63.75">
      <c r="A119" s="65" t="s">
        <v>235</v>
      </c>
      <c r="B119" s="72">
        <v>35361</v>
      </c>
      <c r="C119" s="72">
        <v>26830.7</v>
      </c>
      <c r="D119" s="72">
        <v>26830.7</v>
      </c>
      <c r="E119" s="77">
        <f t="shared" si="11"/>
        <v>100</v>
      </c>
      <c r="F119" s="72">
        <f t="shared" si="12"/>
        <v>-8530.2999999999993</v>
      </c>
      <c r="G119" s="77">
        <f t="shared" si="13"/>
        <v>75.87653064110178</v>
      </c>
    </row>
    <row r="120" spans="1:7" ht="63.75">
      <c r="A120" s="65" t="s">
        <v>104</v>
      </c>
      <c r="B120" s="72">
        <v>450040.30486000003</v>
      </c>
      <c r="C120" s="72">
        <v>217318.9</v>
      </c>
      <c r="D120" s="72">
        <v>209284.06686000002</v>
      </c>
      <c r="E120" s="77">
        <f t="shared" si="11"/>
        <v>96.302745347965597</v>
      </c>
      <c r="F120" s="72">
        <f t="shared" si="12"/>
        <v>-240756.23800000001</v>
      </c>
      <c r="G120" s="77">
        <f t="shared" si="13"/>
        <v>46.503405272802127</v>
      </c>
    </row>
    <row r="121" spans="1:7" ht="66.75" customHeight="1">
      <c r="A121" s="65" t="s">
        <v>105</v>
      </c>
      <c r="B121" s="72">
        <v>1800.9</v>
      </c>
      <c r="C121" s="72">
        <v>930.9</v>
      </c>
      <c r="D121" s="72">
        <v>928.29</v>
      </c>
      <c r="E121" s="77">
        <f t="shared" si="11"/>
        <v>99.719626168224295</v>
      </c>
      <c r="F121" s="72">
        <f t="shared" si="12"/>
        <v>-872.61000000000013</v>
      </c>
      <c r="G121" s="77">
        <f t="shared" si="13"/>
        <v>51.545893719806756</v>
      </c>
    </row>
    <row r="122" spans="1:7" ht="68.25" customHeight="1">
      <c r="A122" s="65" t="s">
        <v>106</v>
      </c>
      <c r="B122" s="72">
        <v>13409.16756</v>
      </c>
      <c r="C122" s="72">
        <v>14194.2</v>
      </c>
      <c r="D122" s="72">
        <v>12961.19599</v>
      </c>
      <c r="E122" s="77">
        <f t="shared" si="11"/>
        <v>91.313325090529929</v>
      </c>
      <c r="F122" s="72">
        <f t="shared" si="12"/>
        <v>-447.9715699999997</v>
      </c>
      <c r="G122" s="77">
        <f t="shared" si="13"/>
        <v>96.659214168250728</v>
      </c>
    </row>
    <row r="123" spans="1:7" ht="76.5">
      <c r="A123" s="65" t="s">
        <v>236</v>
      </c>
      <c r="B123" s="72">
        <v>0</v>
      </c>
      <c r="C123" s="72">
        <v>546.5</v>
      </c>
      <c r="D123" s="72">
        <v>544.82092</v>
      </c>
      <c r="E123" s="77">
        <f t="shared" si="11"/>
        <v>99.692757548032944</v>
      </c>
      <c r="F123" s="72">
        <f t="shared" si="12"/>
        <v>544.82092</v>
      </c>
      <c r="G123" s="77"/>
    </row>
    <row r="124" spans="1:7" ht="76.5">
      <c r="A124" s="65" t="s">
        <v>237</v>
      </c>
      <c r="B124" s="72">
        <v>0</v>
      </c>
      <c r="C124" s="72">
        <v>44011.1</v>
      </c>
      <c r="D124" s="72">
        <v>44011.1</v>
      </c>
      <c r="E124" s="77">
        <f t="shared" si="11"/>
        <v>100</v>
      </c>
      <c r="F124" s="72">
        <f t="shared" si="12"/>
        <v>44011.1</v>
      </c>
      <c r="G124" s="77"/>
    </row>
    <row r="125" spans="1:7" ht="93.75" customHeight="1">
      <c r="A125" s="65" t="s">
        <v>107</v>
      </c>
      <c r="B125" s="72">
        <v>225901.59628999999</v>
      </c>
      <c r="C125" s="72">
        <v>0</v>
      </c>
      <c r="D125" s="72">
        <v>0</v>
      </c>
      <c r="E125" s="77"/>
      <c r="F125" s="72">
        <f t="shared" si="12"/>
        <v>-225901.59628999999</v>
      </c>
      <c r="G125" s="77">
        <f t="shared" si="13"/>
        <v>0</v>
      </c>
    </row>
    <row r="126" spans="1:7" ht="51">
      <c r="A126" s="65" t="s">
        <v>108</v>
      </c>
      <c r="B126" s="72">
        <v>50396.5</v>
      </c>
      <c r="C126" s="72">
        <v>63474.9</v>
      </c>
      <c r="D126" s="72">
        <v>63474.890200000002</v>
      </c>
      <c r="E126" s="77">
        <f t="shared" si="11"/>
        <v>99.999984560826405</v>
      </c>
      <c r="F126" s="72">
        <f t="shared" si="12"/>
        <v>13078.390200000002</v>
      </c>
      <c r="G126" s="77">
        <f t="shared" si="13"/>
        <v>125.95098905677975</v>
      </c>
    </row>
    <row r="127" spans="1:7" ht="38.25">
      <c r="A127" s="65" t="s">
        <v>238</v>
      </c>
      <c r="B127" s="72">
        <v>0</v>
      </c>
      <c r="C127" s="72">
        <v>151469.6</v>
      </c>
      <c r="D127" s="72">
        <v>151469.6</v>
      </c>
      <c r="E127" s="77">
        <f t="shared" si="11"/>
        <v>100</v>
      </c>
      <c r="F127" s="72">
        <f t="shared" si="12"/>
        <v>151469.6</v>
      </c>
      <c r="G127" s="77"/>
    </row>
    <row r="128" spans="1:7" ht="102">
      <c r="A128" s="65" t="s">
        <v>109</v>
      </c>
      <c r="B128" s="72">
        <v>32407.5</v>
      </c>
      <c r="C128" s="72">
        <v>42847.5</v>
      </c>
      <c r="D128" s="72">
        <v>40354.463299999996</v>
      </c>
      <c r="E128" s="77">
        <f t="shared" si="11"/>
        <v>94.181605227842923</v>
      </c>
      <c r="F128" s="72">
        <f t="shared" si="12"/>
        <v>7946.9632999999958</v>
      </c>
      <c r="G128" s="77">
        <f t="shared" si="13"/>
        <v>124.52198812003392</v>
      </c>
    </row>
    <row r="129" spans="1:7" ht="38.25">
      <c r="A129" s="65" t="s">
        <v>110</v>
      </c>
      <c r="B129" s="72">
        <v>109205.7</v>
      </c>
      <c r="C129" s="72">
        <v>285164</v>
      </c>
      <c r="D129" s="72">
        <v>285164</v>
      </c>
      <c r="E129" s="77">
        <f t="shared" si="11"/>
        <v>100</v>
      </c>
      <c r="F129" s="72">
        <f t="shared" si="12"/>
        <v>175958.3</v>
      </c>
      <c r="G129" s="77">
        <f t="shared" si="13"/>
        <v>261.12556395865784</v>
      </c>
    </row>
    <row r="130" spans="1:7" ht="81" customHeight="1">
      <c r="A130" s="65" t="s">
        <v>239</v>
      </c>
      <c r="B130" s="72">
        <v>0</v>
      </c>
      <c r="C130" s="72">
        <v>25873.53</v>
      </c>
      <c r="D130" s="72">
        <v>25038.820660000001</v>
      </c>
      <c r="E130" s="77">
        <f t="shared" si="11"/>
        <v>96.773886902946771</v>
      </c>
      <c r="F130" s="72">
        <f t="shared" si="12"/>
        <v>25038.820660000001</v>
      </c>
      <c r="G130" s="77"/>
    </row>
    <row r="131" spans="1:7" ht="81" customHeight="1">
      <c r="A131" s="65" t="s">
        <v>111</v>
      </c>
      <c r="B131" s="72">
        <v>105634.09499</v>
      </c>
      <c r="C131" s="72">
        <v>218681.09099999999</v>
      </c>
      <c r="D131" s="72">
        <v>218171.00357</v>
      </c>
      <c r="E131" s="77">
        <f t="shared" si="11"/>
        <v>99.766743696189081</v>
      </c>
      <c r="F131" s="72">
        <f t="shared" si="12"/>
        <v>112536.90858</v>
      </c>
      <c r="G131" s="77">
        <f t="shared" si="13"/>
        <v>206.53464545765593</v>
      </c>
    </row>
    <row r="132" spans="1:7" ht="63.75">
      <c r="A132" s="65" t="s">
        <v>112</v>
      </c>
      <c r="B132" s="72">
        <v>104485.21358</v>
      </c>
      <c r="C132" s="72">
        <v>103131.9</v>
      </c>
      <c r="D132" s="72">
        <v>102790.45962000001</v>
      </c>
      <c r="E132" s="77">
        <f t="shared" si="11"/>
        <v>99.66892844987828</v>
      </c>
      <c r="F132" s="72">
        <f t="shared" si="12"/>
        <v>-1694.7539599999873</v>
      </c>
      <c r="G132" s="77">
        <f t="shared" si="13"/>
        <v>98.37799636720618</v>
      </c>
    </row>
    <row r="133" spans="1:7" ht="51">
      <c r="A133" s="65" t="s">
        <v>240</v>
      </c>
      <c r="B133" s="72">
        <v>0</v>
      </c>
      <c r="C133" s="72">
        <v>46854.7</v>
      </c>
      <c r="D133" s="72">
        <v>46854.7</v>
      </c>
      <c r="E133" s="77">
        <f t="shared" si="11"/>
        <v>100</v>
      </c>
      <c r="F133" s="72">
        <f t="shared" si="12"/>
        <v>46854.7</v>
      </c>
      <c r="G133" s="77"/>
    </row>
    <row r="134" spans="1:7" ht="38.25">
      <c r="A134" s="65" t="s">
        <v>241</v>
      </c>
      <c r="B134" s="72">
        <v>0</v>
      </c>
      <c r="C134" s="72">
        <v>85526.6</v>
      </c>
      <c r="D134" s="72">
        <v>85526.44965000001</v>
      </c>
      <c r="E134" s="77">
        <f t="shared" si="11"/>
        <v>99.999824206738026</v>
      </c>
      <c r="F134" s="72">
        <f t="shared" si="12"/>
        <v>85526.44965000001</v>
      </c>
      <c r="G134" s="77"/>
    </row>
    <row r="135" spans="1:7" ht="111" customHeight="1">
      <c r="A135" s="65" t="s">
        <v>113</v>
      </c>
      <c r="B135" s="72">
        <v>188987.3</v>
      </c>
      <c r="C135" s="72">
        <v>0</v>
      </c>
      <c r="D135" s="72">
        <v>0</v>
      </c>
      <c r="E135" s="77"/>
      <c r="F135" s="72">
        <f t="shared" si="12"/>
        <v>-188987.3</v>
      </c>
      <c r="G135" s="77">
        <f t="shared" si="13"/>
        <v>0</v>
      </c>
    </row>
    <row r="136" spans="1:7" ht="29.25" customHeight="1">
      <c r="A136" s="65" t="s">
        <v>114</v>
      </c>
      <c r="B136" s="72">
        <v>37166.458630000001</v>
      </c>
      <c r="C136" s="72">
        <v>36130.199999999997</v>
      </c>
      <c r="D136" s="72">
        <v>35491.66489</v>
      </c>
      <c r="E136" s="77">
        <f t="shared" si="11"/>
        <v>98.232683157026528</v>
      </c>
      <c r="F136" s="72">
        <f t="shared" si="12"/>
        <v>-1674.793740000001</v>
      </c>
      <c r="G136" s="77">
        <f t="shared" si="13"/>
        <v>95.493803279260675</v>
      </c>
    </row>
    <row r="137" spans="1:7" ht="45" customHeight="1">
      <c r="A137" s="65" t="s">
        <v>115</v>
      </c>
      <c r="B137" s="72">
        <v>11006.99042</v>
      </c>
      <c r="C137" s="72">
        <v>9659.6</v>
      </c>
      <c r="D137" s="72">
        <v>9659.6</v>
      </c>
      <c r="E137" s="77">
        <f t="shared" si="11"/>
        <v>100</v>
      </c>
      <c r="F137" s="72">
        <f t="shared" si="12"/>
        <v>-1347.3904199999997</v>
      </c>
      <c r="G137" s="77">
        <f t="shared" si="13"/>
        <v>87.758775391030099</v>
      </c>
    </row>
    <row r="138" spans="1:7" ht="57" customHeight="1">
      <c r="A138" s="65" t="s">
        <v>116</v>
      </c>
      <c r="B138" s="72">
        <v>109288.40419</v>
      </c>
      <c r="C138" s="72">
        <v>155123.85399999999</v>
      </c>
      <c r="D138" s="72">
        <v>151354.96061000001</v>
      </c>
      <c r="E138" s="77">
        <f t="shared" si="11"/>
        <v>97.570397271073489</v>
      </c>
      <c r="F138" s="72">
        <f t="shared" si="12"/>
        <v>42066.556420000008</v>
      </c>
      <c r="G138" s="77">
        <f t="shared" si="13"/>
        <v>138.49132644197687</v>
      </c>
    </row>
    <row r="139" spans="1:7" ht="42" customHeight="1">
      <c r="A139" s="65" t="s">
        <v>117</v>
      </c>
      <c r="B139" s="72">
        <v>11649.5</v>
      </c>
      <c r="C139" s="72">
        <v>0</v>
      </c>
      <c r="D139" s="72">
        <v>0</v>
      </c>
      <c r="E139" s="77"/>
      <c r="F139" s="72">
        <f t="shared" si="12"/>
        <v>-11649.5</v>
      </c>
      <c r="G139" s="77">
        <f t="shared" si="13"/>
        <v>0</v>
      </c>
    </row>
    <row r="140" spans="1:7" ht="94.5" customHeight="1">
      <c r="A140" s="65" t="s">
        <v>118</v>
      </c>
      <c r="B140" s="72">
        <v>3560.7</v>
      </c>
      <c r="C140" s="72">
        <v>2992.8</v>
      </c>
      <c r="D140" s="72">
        <v>2992.8</v>
      </c>
      <c r="E140" s="77">
        <f t="shared" si="11"/>
        <v>100</v>
      </c>
      <c r="F140" s="72">
        <f t="shared" si="12"/>
        <v>-567.89999999999964</v>
      </c>
      <c r="G140" s="77">
        <f t="shared" si="13"/>
        <v>84.050888870165991</v>
      </c>
    </row>
    <row r="141" spans="1:7" ht="63.75">
      <c r="A141" s="65" t="s">
        <v>119</v>
      </c>
      <c r="B141" s="72">
        <v>0</v>
      </c>
      <c r="C141" s="72">
        <v>31421</v>
      </c>
      <c r="D141" s="72">
        <v>29859.43175</v>
      </c>
      <c r="E141" s="77">
        <f t="shared" si="11"/>
        <v>95.03017647433245</v>
      </c>
      <c r="F141" s="72">
        <f t="shared" si="12"/>
        <v>29859.43175</v>
      </c>
      <c r="G141" s="77"/>
    </row>
    <row r="142" spans="1:7" ht="51">
      <c r="A142" s="65" t="s">
        <v>223</v>
      </c>
      <c r="B142" s="72">
        <v>969797.41489999997</v>
      </c>
      <c r="C142" s="72">
        <v>65943.7</v>
      </c>
      <c r="D142" s="72">
        <v>142181.6</v>
      </c>
      <c r="E142" s="77">
        <f t="shared" si="11"/>
        <v>215.61058903276583</v>
      </c>
      <c r="F142" s="72">
        <f t="shared" si="12"/>
        <v>-827615.8149</v>
      </c>
      <c r="G142" s="77">
        <f t="shared" si="13"/>
        <v>14.660958857542528</v>
      </c>
    </row>
    <row r="143" spans="1:7" ht="27.75" customHeight="1">
      <c r="A143" s="65" t="s">
        <v>120</v>
      </c>
      <c r="B143" s="72">
        <v>160977.31094</v>
      </c>
      <c r="C143" s="72">
        <v>110422.47900000001</v>
      </c>
      <c r="D143" s="72">
        <v>87647.595379999999</v>
      </c>
      <c r="E143" s="77">
        <f t="shared" si="11"/>
        <v>79.374776018205495</v>
      </c>
      <c r="F143" s="72">
        <f t="shared" si="12"/>
        <v>-73329.715559999997</v>
      </c>
      <c r="G143" s="77">
        <f t="shared" si="13"/>
        <v>54.447173249569502</v>
      </c>
    </row>
    <row r="144" spans="1:7" ht="44.25" customHeight="1">
      <c r="A144" s="65" t="s">
        <v>121</v>
      </c>
      <c r="B144" s="72">
        <v>114270.39999999999</v>
      </c>
      <c r="C144" s="72">
        <v>108548</v>
      </c>
      <c r="D144" s="72">
        <v>71021.100000000006</v>
      </c>
      <c r="E144" s="77">
        <f t="shared" si="11"/>
        <v>65.428289788849185</v>
      </c>
      <c r="F144" s="72">
        <f t="shared" si="12"/>
        <v>-43249.299999999988</v>
      </c>
      <c r="G144" s="77">
        <f t="shared" si="13"/>
        <v>62.151790839972563</v>
      </c>
    </row>
    <row r="145" spans="1:7" ht="76.5">
      <c r="A145" s="65" t="s">
        <v>122</v>
      </c>
      <c r="B145" s="72">
        <v>2610</v>
      </c>
      <c r="C145" s="72">
        <v>3480</v>
      </c>
      <c r="D145" s="72">
        <v>3480</v>
      </c>
      <c r="E145" s="77">
        <f t="shared" si="11"/>
        <v>100</v>
      </c>
      <c r="F145" s="72">
        <f t="shared" si="12"/>
        <v>870</v>
      </c>
      <c r="G145" s="77">
        <f t="shared" si="13"/>
        <v>133.33333333333331</v>
      </c>
    </row>
    <row r="146" spans="1:7" ht="45.75" customHeight="1">
      <c r="A146" s="65" t="s">
        <v>123</v>
      </c>
      <c r="B146" s="72">
        <v>40511.047180000001</v>
      </c>
      <c r="C146" s="72">
        <v>0</v>
      </c>
      <c r="D146" s="72">
        <v>0</v>
      </c>
      <c r="E146" s="77"/>
      <c r="F146" s="72">
        <f t="shared" si="12"/>
        <v>-40511.047180000001</v>
      </c>
      <c r="G146" s="77">
        <f t="shared" si="13"/>
        <v>0</v>
      </c>
    </row>
    <row r="147" spans="1:7" ht="76.5">
      <c r="A147" s="65" t="s">
        <v>124</v>
      </c>
      <c r="B147" s="72">
        <v>11310</v>
      </c>
      <c r="C147" s="72">
        <v>10440</v>
      </c>
      <c r="D147" s="72">
        <v>10440</v>
      </c>
      <c r="E147" s="77">
        <f t="shared" si="11"/>
        <v>100</v>
      </c>
      <c r="F147" s="72">
        <f t="shared" si="12"/>
        <v>-870</v>
      </c>
      <c r="G147" s="77">
        <f t="shared" si="13"/>
        <v>92.307692307692307</v>
      </c>
    </row>
    <row r="148" spans="1:7" ht="30.75" customHeight="1">
      <c r="A148" s="74" t="s">
        <v>242</v>
      </c>
      <c r="B148" s="72">
        <v>0</v>
      </c>
      <c r="C148" s="72">
        <v>25131.3</v>
      </c>
      <c r="D148" s="72">
        <v>25131.3</v>
      </c>
      <c r="E148" s="77">
        <f t="shared" si="11"/>
        <v>100</v>
      </c>
      <c r="F148" s="72">
        <f t="shared" si="12"/>
        <v>25131.3</v>
      </c>
      <c r="G148" s="77"/>
    </row>
    <row r="149" spans="1:7" ht="92.25" customHeight="1">
      <c r="A149" s="74" t="s">
        <v>243</v>
      </c>
      <c r="B149" s="72">
        <v>0</v>
      </c>
      <c r="C149" s="72">
        <v>4671.1000000000004</v>
      </c>
      <c r="D149" s="72">
        <v>4671.0666799999999</v>
      </c>
      <c r="E149" s="77">
        <f t="shared" si="11"/>
        <v>99.999286677656215</v>
      </c>
      <c r="F149" s="72">
        <f t="shared" si="12"/>
        <v>4671.0666799999999</v>
      </c>
      <c r="G149" s="77"/>
    </row>
    <row r="150" spans="1:7" ht="69" customHeight="1">
      <c r="A150" s="65" t="s">
        <v>125</v>
      </c>
      <c r="B150" s="71">
        <v>11836.224630000001</v>
      </c>
      <c r="C150" s="71">
        <v>26367.7</v>
      </c>
      <c r="D150" s="71">
        <v>26367.7</v>
      </c>
      <c r="E150" s="77">
        <f t="shared" si="11"/>
        <v>100</v>
      </c>
      <c r="F150" s="72">
        <f t="shared" si="12"/>
        <v>14531.47537</v>
      </c>
      <c r="G150" s="77">
        <f t="shared" si="13"/>
        <v>222.77120301661591</v>
      </c>
    </row>
    <row r="151" spans="1:7" ht="38.25">
      <c r="A151" s="65" t="s">
        <v>126</v>
      </c>
      <c r="B151" s="71">
        <v>923754.69924999995</v>
      </c>
      <c r="C151" s="71">
        <v>0</v>
      </c>
      <c r="D151" s="71">
        <v>0</v>
      </c>
      <c r="E151" s="77"/>
      <c r="F151" s="72">
        <f t="shared" si="12"/>
        <v>-923754.69924999995</v>
      </c>
      <c r="G151" s="77">
        <f t="shared" si="13"/>
        <v>0</v>
      </c>
    </row>
    <row r="152" spans="1:7" ht="51">
      <c r="A152" s="65" t="s">
        <v>244</v>
      </c>
      <c r="B152" s="72">
        <v>0</v>
      </c>
      <c r="C152" s="72">
        <v>22096.799999999999</v>
      </c>
      <c r="D152" s="72">
        <v>22083.892769999999</v>
      </c>
      <c r="E152" s="77">
        <f t="shared" si="11"/>
        <v>99.941587786466812</v>
      </c>
      <c r="F152" s="72">
        <f t="shared" si="12"/>
        <v>22083.892769999999</v>
      </c>
      <c r="G152" s="77"/>
    </row>
    <row r="153" spans="1:7" ht="54.75" customHeight="1">
      <c r="A153" s="65" t="s">
        <v>127</v>
      </c>
      <c r="B153" s="72">
        <v>458272.62163999997</v>
      </c>
      <c r="C153" s="72">
        <v>512533.43199999997</v>
      </c>
      <c r="D153" s="72">
        <v>485315.59956</v>
      </c>
      <c r="E153" s="77">
        <f t="shared" si="11"/>
        <v>94.689549843843167</v>
      </c>
      <c r="F153" s="72">
        <f t="shared" si="12"/>
        <v>27042.977920000034</v>
      </c>
      <c r="G153" s="77">
        <f t="shared" si="13"/>
        <v>105.90106775814417</v>
      </c>
    </row>
    <row r="154" spans="1:7" ht="44.25" customHeight="1">
      <c r="A154" s="65" t="s">
        <v>128</v>
      </c>
      <c r="B154" s="72">
        <v>172660.9</v>
      </c>
      <c r="C154" s="72">
        <v>675685.6</v>
      </c>
      <c r="D154" s="72">
        <v>674685.6</v>
      </c>
      <c r="E154" s="77">
        <f t="shared" si="11"/>
        <v>99.852002173792073</v>
      </c>
      <c r="F154" s="72">
        <f t="shared" si="12"/>
        <v>502024.69999999995</v>
      </c>
      <c r="G154" s="77">
        <f t="shared" si="13"/>
        <v>390.7576063833792</v>
      </c>
    </row>
    <row r="155" spans="1:7" ht="45.75" customHeight="1">
      <c r="A155" s="65" t="s">
        <v>129</v>
      </c>
      <c r="B155" s="72">
        <v>64783.4</v>
      </c>
      <c r="C155" s="72">
        <v>0</v>
      </c>
      <c r="D155" s="72">
        <v>0</v>
      </c>
      <c r="E155" s="77"/>
      <c r="F155" s="72">
        <f t="shared" si="12"/>
        <v>-64783.4</v>
      </c>
      <c r="G155" s="77">
        <f t="shared" si="13"/>
        <v>0</v>
      </c>
    </row>
    <row r="156" spans="1:7" ht="21.75" customHeight="1">
      <c r="A156" s="65" t="s">
        <v>130</v>
      </c>
      <c r="B156" s="72">
        <v>5220</v>
      </c>
      <c r="C156" s="72">
        <v>0</v>
      </c>
      <c r="D156" s="72">
        <v>0</v>
      </c>
      <c r="E156" s="77"/>
      <c r="F156" s="72">
        <f t="shared" si="12"/>
        <v>-5220</v>
      </c>
      <c r="G156" s="77">
        <f t="shared" si="13"/>
        <v>0</v>
      </c>
    </row>
    <row r="157" spans="1:7" ht="38.25">
      <c r="A157" s="65" t="s">
        <v>132</v>
      </c>
      <c r="B157" s="72">
        <v>19998.663260000001</v>
      </c>
      <c r="C157" s="72">
        <v>0</v>
      </c>
      <c r="D157" s="72">
        <v>0</v>
      </c>
      <c r="E157" s="77"/>
      <c r="F157" s="72">
        <f>D157-B157</f>
        <v>-19998.663260000001</v>
      </c>
      <c r="G157" s="77">
        <f>D157/B157*100</f>
        <v>0</v>
      </c>
    </row>
    <row r="158" spans="1:7" ht="25.5">
      <c r="A158" s="65" t="s">
        <v>131</v>
      </c>
      <c r="B158" s="72">
        <v>0</v>
      </c>
      <c r="C158" s="72">
        <v>33482.1</v>
      </c>
      <c r="D158" s="72">
        <v>33482.1</v>
      </c>
      <c r="E158" s="77">
        <f t="shared" si="11"/>
        <v>100</v>
      </c>
      <c r="F158" s="72">
        <f t="shared" si="12"/>
        <v>33482.1</v>
      </c>
      <c r="G158" s="77"/>
    </row>
    <row r="159" spans="1:7" ht="39">
      <c r="A159" s="74" t="s">
        <v>245</v>
      </c>
      <c r="B159" s="72">
        <v>0</v>
      </c>
      <c r="C159" s="72">
        <v>387253.7</v>
      </c>
      <c r="D159" s="72">
        <v>387253.7</v>
      </c>
      <c r="E159" s="77">
        <f t="shared" si="11"/>
        <v>100</v>
      </c>
      <c r="F159" s="72">
        <f t="shared" si="12"/>
        <v>387253.7</v>
      </c>
      <c r="G159" s="77"/>
    </row>
    <row r="160" spans="1:7" ht="38.25">
      <c r="A160" s="65" t="s">
        <v>133</v>
      </c>
      <c r="B160" s="72">
        <v>1146589.6997100001</v>
      </c>
      <c r="C160" s="72">
        <v>566221</v>
      </c>
      <c r="D160" s="72">
        <v>537568.77564999997</v>
      </c>
      <c r="E160" s="77">
        <f t="shared" si="11"/>
        <v>94.93974537327297</v>
      </c>
      <c r="F160" s="72">
        <f t="shared" si="12"/>
        <v>-609020.92406000011</v>
      </c>
      <c r="G160" s="77">
        <f t="shared" si="13"/>
        <v>46.884144850242762</v>
      </c>
    </row>
    <row r="161" spans="1:7" ht="34.5" customHeight="1">
      <c r="A161" s="65" t="s">
        <v>134</v>
      </c>
      <c r="B161" s="72">
        <v>738165.84838999994</v>
      </c>
      <c r="C161" s="72">
        <v>135351.70000000001</v>
      </c>
      <c r="D161" s="72">
        <v>132975.32263000001</v>
      </c>
      <c r="E161" s="77">
        <f t="shared" si="11"/>
        <v>98.244294404872633</v>
      </c>
      <c r="F161" s="72">
        <f t="shared" si="12"/>
        <v>-605190.52575999987</v>
      </c>
      <c r="G161" s="77">
        <f t="shared" si="13"/>
        <v>18.01428810612548</v>
      </c>
    </row>
    <row r="162" spans="1:7" ht="82.5" customHeight="1">
      <c r="A162" s="65" t="s">
        <v>135</v>
      </c>
      <c r="B162" s="72">
        <v>18397.198260000001</v>
      </c>
      <c r="C162" s="72">
        <v>22845.3</v>
      </c>
      <c r="D162" s="72">
        <v>22845.3</v>
      </c>
      <c r="E162" s="77">
        <f t="shared" si="11"/>
        <v>100</v>
      </c>
      <c r="F162" s="72">
        <f t="shared" si="12"/>
        <v>4448.1017399999982</v>
      </c>
      <c r="G162" s="77">
        <f t="shared" si="13"/>
        <v>124.17814754799517</v>
      </c>
    </row>
    <row r="163" spans="1:7" ht="38.25">
      <c r="A163" s="65" t="s">
        <v>136</v>
      </c>
      <c r="B163" s="72">
        <v>728037.5</v>
      </c>
      <c r="C163" s="72">
        <v>1111228</v>
      </c>
      <c r="D163" s="72">
        <v>1111228</v>
      </c>
      <c r="E163" s="77">
        <f t="shared" si="11"/>
        <v>100</v>
      </c>
      <c r="F163" s="72">
        <f t="shared" si="12"/>
        <v>383190.5</v>
      </c>
      <c r="G163" s="77">
        <f t="shared" si="13"/>
        <v>152.63334649657469</v>
      </c>
    </row>
    <row r="164" spans="1:7" ht="127.5">
      <c r="A164" s="65" t="s">
        <v>137</v>
      </c>
      <c r="B164" s="72">
        <v>2209164.1695100004</v>
      </c>
      <c r="C164" s="72">
        <v>1988007.6</v>
      </c>
      <c r="D164" s="72">
        <v>1988007.5995</v>
      </c>
      <c r="E164" s="77">
        <f t="shared" si="11"/>
        <v>99.999999974849189</v>
      </c>
      <c r="F164" s="72">
        <f t="shared" si="12"/>
        <v>-221156.57001000037</v>
      </c>
      <c r="G164" s="77">
        <f t="shared" si="13"/>
        <v>89.989129234381267</v>
      </c>
    </row>
    <row r="165" spans="1:7" ht="63.75">
      <c r="A165" s="65" t="s">
        <v>138</v>
      </c>
      <c r="B165" s="72">
        <v>8900</v>
      </c>
      <c r="C165" s="72">
        <v>8668.1</v>
      </c>
      <c r="D165" s="72">
        <v>8668.1</v>
      </c>
      <c r="E165" s="77">
        <f t="shared" si="11"/>
        <v>100</v>
      </c>
      <c r="F165" s="72">
        <f t="shared" si="12"/>
        <v>-231.89999999999964</v>
      </c>
      <c r="G165" s="77">
        <f t="shared" si="13"/>
        <v>97.394382022471916</v>
      </c>
    </row>
    <row r="166" spans="1:7" ht="51">
      <c r="A166" s="65" t="s">
        <v>139</v>
      </c>
      <c r="B166" s="72">
        <v>304104.5</v>
      </c>
      <c r="C166" s="72">
        <v>269537.7</v>
      </c>
      <c r="D166" s="72">
        <v>269536.45600999997</v>
      </c>
      <c r="E166" s="77">
        <f t="shared" si="11"/>
        <v>99.999538472725689</v>
      </c>
      <c r="F166" s="72">
        <f t="shared" si="12"/>
        <v>-34568.043990000035</v>
      </c>
      <c r="G166" s="77">
        <f t="shared" si="13"/>
        <v>88.632840359152837</v>
      </c>
    </row>
    <row r="167" spans="1:7" ht="63.75">
      <c r="A167" s="65" t="s">
        <v>246</v>
      </c>
      <c r="B167" s="72">
        <v>0</v>
      </c>
      <c r="C167" s="72">
        <v>38443.599999999999</v>
      </c>
      <c r="D167" s="72">
        <v>72284</v>
      </c>
      <c r="E167" s="77">
        <f t="shared" si="11"/>
        <v>188.026095370881</v>
      </c>
      <c r="F167" s="72">
        <f t="shared" si="12"/>
        <v>72284</v>
      </c>
      <c r="G167" s="77"/>
    </row>
    <row r="168" spans="1:7" ht="51">
      <c r="A168" s="65" t="s">
        <v>247</v>
      </c>
      <c r="B168" s="72">
        <v>0</v>
      </c>
      <c r="C168" s="72">
        <v>164509.1</v>
      </c>
      <c r="D168" s="72">
        <v>164509.1</v>
      </c>
      <c r="E168" s="77">
        <f t="shared" si="11"/>
        <v>100</v>
      </c>
      <c r="F168" s="72">
        <f t="shared" si="12"/>
        <v>164509.1</v>
      </c>
      <c r="G168" s="77"/>
    </row>
    <row r="169" spans="1:7" ht="38.25">
      <c r="A169" s="65" t="s">
        <v>248</v>
      </c>
      <c r="B169" s="72">
        <v>0</v>
      </c>
      <c r="C169" s="72">
        <v>611954.6</v>
      </c>
      <c r="D169" s="72">
        <v>724046.36171000008</v>
      </c>
      <c r="E169" s="77">
        <f t="shared" si="11"/>
        <v>118.31700614882217</v>
      </c>
      <c r="F169" s="72">
        <f t="shared" si="12"/>
        <v>724046.36171000008</v>
      </c>
      <c r="G169" s="77"/>
    </row>
    <row r="170" spans="1:7" ht="25.5">
      <c r="A170" s="65" t="s">
        <v>249</v>
      </c>
      <c r="B170" s="72">
        <v>0</v>
      </c>
      <c r="C170" s="72">
        <v>3000</v>
      </c>
      <c r="D170" s="72">
        <v>3000</v>
      </c>
      <c r="E170" s="77">
        <f t="shared" si="11"/>
        <v>100</v>
      </c>
      <c r="F170" s="72">
        <f t="shared" si="12"/>
        <v>3000</v>
      </c>
      <c r="G170" s="77"/>
    </row>
    <row r="171" spans="1:7" ht="25.5">
      <c r="A171" s="65" t="s">
        <v>250</v>
      </c>
      <c r="B171" s="72">
        <v>0</v>
      </c>
      <c r="C171" s="72">
        <v>29400</v>
      </c>
      <c r="D171" s="72">
        <v>29400</v>
      </c>
      <c r="E171" s="77">
        <f t="shared" si="11"/>
        <v>100</v>
      </c>
      <c r="F171" s="72">
        <f t="shared" si="12"/>
        <v>29400</v>
      </c>
      <c r="G171" s="77"/>
    </row>
    <row r="172" spans="1:7" ht="25.5">
      <c r="A172" s="65" t="s">
        <v>140</v>
      </c>
      <c r="B172" s="72">
        <v>113590.2</v>
      </c>
      <c r="C172" s="72">
        <v>0</v>
      </c>
      <c r="D172" s="72">
        <v>0</v>
      </c>
      <c r="E172" s="77"/>
      <c r="F172" s="72">
        <f t="shared" si="12"/>
        <v>-113590.2</v>
      </c>
      <c r="G172" s="77">
        <f t="shared" si="13"/>
        <v>0</v>
      </c>
    </row>
    <row r="173" spans="1:7" ht="51">
      <c r="A173" s="65" t="s">
        <v>141</v>
      </c>
      <c r="B173" s="72">
        <v>1591.90779</v>
      </c>
      <c r="C173" s="72">
        <v>2223</v>
      </c>
      <c r="D173" s="72">
        <v>2221.4625599999999</v>
      </c>
      <c r="E173" s="77">
        <f t="shared" ref="E173:E233" si="14">D173/C173*100</f>
        <v>99.930839406207824</v>
      </c>
      <c r="F173" s="72">
        <f t="shared" ref="F173:F233" si="15">D173-B173</f>
        <v>629.55476999999996</v>
      </c>
      <c r="G173" s="77">
        <f t="shared" ref="G173:G231" si="16">D173/B173*100</f>
        <v>139.54718821999106</v>
      </c>
    </row>
    <row r="174" spans="1:7" ht="51">
      <c r="A174" s="65" t="s">
        <v>142</v>
      </c>
      <c r="B174" s="72">
        <v>24121.1</v>
      </c>
      <c r="C174" s="72">
        <v>18337.599999999999</v>
      </c>
      <c r="D174" s="72">
        <v>18337.599999999999</v>
      </c>
      <c r="E174" s="77">
        <f t="shared" si="14"/>
        <v>100</v>
      </c>
      <c r="F174" s="72">
        <f t="shared" si="15"/>
        <v>-5783.5</v>
      </c>
      <c r="G174" s="77">
        <f t="shared" si="16"/>
        <v>76.023066941391562</v>
      </c>
    </row>
    <row r="175" spans="1:7" ht="30.75" customHeight="1">
      <c r="A175" s="65" t="s">
        <v>143</v>
      </c>
      <c r="B175" s="72">
        <v>36812</v>
      </c>
      <c r="C175" s="72">
        <v>48226</v>
      </c>
      <c r="D175" s="72">
        <v>46594.313759999997</v>
      </c>
      <c r="E175" s="77">
        <f t="shared" si="14"/>
        <v>96.616583917388951</v>
      </c>
      <c r="F175" s="72">
        <f t="shared" si="15"/>
        <v>9782.3137599999973</v>
      </c>
      <c r="G175" s="77">
        <f t="shared" si="16"/>
        <v>126.57370900793219</v>
      </c>
    </row>
    <row r="176" spans="1:7" ht="30.75" customHeight="1">
      <c r="A176" s="65" t="s">
        <v>144</v>
      </c>
      <c r="B176" s="72">
        <v>22090.799999999999</v>
      </c>
      <c r="C176" s="72">
        <v>18168.900000000001</v>
      </c>
      <c r="D176" s="72">
        <v>18168.900000000001</v>
      </c>
      <c r="E176" s="77">
        <f t="shared" si="14"/>
        <v>100</v>
      </c>
      <c r="F176" s="72">
        <f t="shared" si="15"/>
        <v>-3921.8999999999978</v>
      </c>
      <c r="G176" s="77">
        <f t="shared" si="16"/>
        <v>82.246455538052061</v>
      </c>
    </row>
    <row r="177" spans="1:7" ht="38.25">
      <c r="A177" s="65" t="s">
        <v>145</v>
      </c>
      <c r="B177" s="72">
        <v>486079.02724999998</v>
      </c>
      <c r="C177" s="72">
        <v>889765.9</v>
      </c>
      <c r="D177" s="72">
        <v>857680.64127000002</v>
      </c>
      <c r="E177" s="77">
        <f t="shared" si="14"/>
        <v>96.393966241007888</v>
      </c>
      <c r="F177" s="72">
        <f t="shared" si="15"/>
        <v>371601.61402000004</v>
      </c>
      <c r="G177" s="77">
        <f t="shared" si="16"/>
        <v>176.44880630261756</v>
      </c>
    </row>
    <row r="178" spans="1:7" ht="38.25">
      <c r="A178" s="65" t="s">
        <v>146</v>
      </c>
      <c r="B178" s="72">
        <v>478473.88783999998</v>
      </c>
      <c r="C178" s="72">
        <v>0</v>
      </c>
      <c r="D178" s="72">
        <v>0</v>
      </c>
      <c r="E178" s="77"/>
      <c r="F178" s="72">
        <f t="shared" si="15"/>
        <v>-478473.88783999998</v>
      </c>
      <c r="G178" s="77">
        <f t="shared" si="16"/>
        <v>0</v>
      </c>
    </row>
    <row r="179" spans="1:7" ht="30.75" customHeight="1">
      <c r="A179" s="65" t="s">
        <v>147</v>
      </c>
      <c r="B179" s="72">
        <v>3455.6</v>
      </c>
      <c r="C179" s="72">
        <v>7311.8</v>
      </c>
      <c r="D179" s="72">
        <v>7311.8</v>
      </c>
      <c r="E179" s="77">
        <f t="shared" si="14"/>
        <v>100</v>
      </c>
      <c r="F179" s="72">
        <f t="shared" si="15"/>
        <v>3856.2000000000003</v>
      </c>
      <c r="G179" s="77">
        <f t="shared" si="16"/>
        <v>211.59277694177567</v>
      </c>
    </row>
    <row r="180" spans="1:7" ht="30.75" customHeight="1">
      <c r="A180" s="65" t="s">
        <v>148</v>
      </c>
      <c r="B180" s="72">
        <v>182711.51636000001</v>
      </c>
      <c r="C180" s="72">
        <v>112112.7</v>
      </c>
      <c r="D180" s="72">
        <v>111940.1422</v>
      </c>
      <c r="E180" s="77">
        <f t="shared" si="14"/>
        <v>99.846085412268195</v>
      </c>
      <c r="F180" s="72">
        <f t="shared" si="15"/>
        <v>-70771.374160000007</v>
      </c>
      <c r="G180" s="77">
        <f t="shared" si="16"/>
        <v>61.266057241538185</v>
      </c>
    </row>
    <row r="181" spans="1:7" ht="38.25">
      <c r="A181" s="65" t="s">
        <v>149</v>
      </c>
      <c r="B181" s="72">
        <v>1183.3</v>
      </c>
      <c r="C181" s="72">
        <v>7463.7</v>
      </c>
      <c r="D181" s="72">
        <v>7463.7</v>
      </c>
      <c r="E181" s="77">
        <f t="shared" si="14"/>
        <v>100</v>
      </c>
      <c r="F181" s="72">
        <f t="shared" si="15"/>
        <v>6280.4</v>
      </c>
      <c r="G181" s="77">
        <f t="shared" si="16"/>
        <v>630.7529789571538</v>
      </c>
    </row>
    <row r="182" spans="1:7">
      <c r="A182" s="65" t="s">
        <v>150</v>
      </c>
      <c r="B182" s="72">
        <v>66758.79204</v>
      </c>
      <c r="C182" s="72">
        <v>42318.29</v>
      </c>
      <c r="D182" s="72">
        <v>40601.230049999998</v>
      </c>
      <c r="E182" s="77">
        <f t="shared" si="14"/>
        <v>95.942511027737638</v>
      </c>
      <c r="F182" s="72">
        <f t="shared" si="15"/>
        <v>-26157.561990000002</v>
      </c>
      <c r="G182" s="77">
        <f t="shared" si="16"/>
        <v>60.817802134096254</v>
      </c>
    </row>
    <row r="183" spans="1:7" ht="38.25">
      <c r="A183" s="65" t="s">
        <v>151</v>
      </c>
      <c r="B183" s="72">
        <v>266932.8</v>
      </c>
      <c r="C183" s="72">
        <v>375882</v>
      </c>
      <c r="D183" s="72">
        <v>375882</v>
      </c>
      <c r="E183" s="77">
        <f t="shared" si="14"/>
        <v>100</v>
      </c>
      <c r="F183" s="72">
        <f t="shared" si="15"/>
        <v>108949.20000000001</v>
      </c>
      <c r="G183" s="77">
        <f t="shared" si="16"/>
        <v>140.81521641401881</v>
      </c>
    </row>
    <row r="184" spans="1:7" ht="38.25">
      <c r="A184" s="65" t="s">
        <v>152</v>
      </c>
      <c r="B184" s="72">
        <v>45895</v>
      </c>
      <c r="C184" s="72">
        <v>79190</v>
      </c>
      <c r="D184" s="72">
        <v>67430.000079999998</v>
      </c>
      <c r="E184" s="77">
        <f t="shared" si="14"/>
        <v>85.149640207096851</v>
      </c>
      <c r="F184" s="72">
        <f t="shared" si="15"/>
        <v>21535.000079999998</v>
      </c>
      <c r="G184" s="77">
        <f t="shared" si="16"/>
        <v>146.92232286741475</v>
      </c>
    </row>
    <row r="185" spans="1:7" ht="82.5" customHeight="1">
      <c r="A185" s="65" t="s">
        <v>153</v>
      </c>
      <c r="B185" s="72">
        <v>87556.2</v>
      </c>
      <c r="C185" s="72">
        <v>43071.199999999997</v>
      </c>
      <c r="D185" s="72">
        <v>43071.199999999997</v>
      </c>
      <c r="E185" s="77">
        <f t="shared" si="14"/>
        <v>100</v>
      </c>
      <c r="F185" s="72">
        <f t="shared" si="15"/>
        <v>-44485</v>
      </c>
      <c r="G185" s="77">
        <f t="shared" si="16"/>
        <v>49.192632846103415</v>
      </c>
    </row>
    <row r="186" spans="1:7" ht="38.25">
      <c r="A186" s="65" t="s">
        <v>154</v>
      </c>
      <c r="B186" s="72">
        <v>46764.5</v>
      </c>
      <c r="C186" s="72">
        <v>46878.6</v>
      </c>
      <c r="D186" s="72">
        <v>46878.6</v>
      </c>
      <c r="E186" s="77">
        <f t="shared" si="14"/>
        <v>100</v>
      </c>
      <c r="F186" s="72">
        <f t="shared" si="15"/>
        <v>114.09999999999854</v>
      </c>
      <c r="G186" s="77">
        <f t="shared" si="16"/>
        <v>100.24398849554683</v>
      </c>
    </row>
    <row r="187" spans="1:7" ht="30" customHeight="1">
      <c r="A187" s="65" t="s">
        <v>155</v>
      </c>
      <c r="B187" s="72">
        <v>280299.87061000004</v>
      </c>
      <c r="C187" s="72">
        <v>258530.2</v>
      </c>
      <c r="D187" s="72">
        <v>257699.42669999998</v>
      </c>
      <c r="E187" s="77">
        <f t="shared" si="14"/>
        <v>99.678655220937429</v>
      </c>
      <c r="F187" s="72">
        <f t="shared" si="15"/>
        <v>-22600.44391000006</v>
      </c>
      <c r="G187" s="77">
        <f t="shared" si="16"/>
        <v>91.937048040437531</v>
      </c>
    </row>
    <row r="188" spans="1:7" ht="38.25">
      <c r="A188" s="65" t="s">
        <v>251</v>
      </c>
      <c r="B188" s="72">
        <v>0</v>
      </c>
      <c r="C188" s="72">
        <v>46174.1</v>
      </c>
      <c r="D188" s="72">
        <v>46174.1</v>
      </c>
      <c r="E188" s="77">
        <f t="shared" si="14"/>
        <v>100</v>
      </c>
      <c r="F188" s="72">
        <f t="shared" si="15"/>
        <v>46174.1</v>
      </c>
      <c r="G188" s="77"/>
    </row>
    <row r="189" spans="1:7" ht="30.75" customHeight="1">
      <c r="A189" s="65" t="s">
        <v>156</v>
      </c>
      <c r="B189" s="72">
        <v>18613.10571</v>
      </c>
      <c r="C189" s="72">
        <v>14388.6</v>
      </c>
      <c r="D189" s="72">
        <v>13814.524939999999</v>
      </c>
      <c r="E189" s="77">
        <f t="shared" si="14"/>
        <v>96.010209054390273</v>
      </c>
      <c r="F189" s="72">
        <f t="shared" si="15"/>
        <v>-4798.5807700000005</v>
      </c>
      <c r="G189" s="77">
        <f t="shared" si="16"/>
        <v>74.219343914100619</v>
      </c>
    </row>
    <row r="190" spans="1:7" ht="38.25">
      <c r="A190" s="65" t="s">
        <v>252</v>
      </c>
      <c r="B190" s="72">
        <v>33012</v>
      </c>
      <c r="C190" s="72">
        <v>10880.2</v>
      </c>
      <c r="D190" s="72">
        <v>10880.2</v>
      </c>
      <c r="E190" s="77">
        <f t="shared" si="14"/>
        <v>100</v>
      </c>
      <c r="F190" s="72">
        <f t="shared" si="15"/>
        <v>-22131.8</v>
      </c>
      <c r="G190" s="77">
        <f t="shared" si="16"/>
        <v>32.958318187325823</v>
      </c>
    </row>
    <row r="191" spans="1:7" ht="66" customHeight="1">
      <c r="A191" s="65" t="s">
        <v>157</v>
      </c>
      <c r="B191" s="72">
        <v>68629.418919999996</v>
      </c>
      <c r="C191" s="72">
        <v>69974.8</v>
      </c>
      <c r="D191" s="72">
        <v>106917.54174</v>
      </c>
      <c r="E191" s="77">
        <f t="shared" si="14"/>
        <v>152.7943513093285</v>
      </c>
      <c r="F191" s="72">
        <f t="shared" si="15"/>
        <v>38288.122820000004</v>
      </c>
      <c r="G191" s="77">
        <f t="shared" si="16"/>
        <v>155.78966487335663</v>
      </c>
    </row>
    <row r="192" spans="1:7" ht="33.75" customHeight="1">
      <c r="A192" s="65" t="s">
        <v>158</v>
      </c>
      <c r="B192" s="72">
        <v>33500</v>
      </c>
      <c r="C192" s="72">
        <v>35000</v>
      </c>
      <c r="D192" s="72">
        <v>35000</v>
      </c>
      <c r="E192" s="77">
        <f t="shared" si="14"/>
        <v>100</v>
      </c>
      <c r="F192" s="72">
        <f t="shared" si="15"/>
        <v>1500</v>
      </c>
      <c r="G192" s="77">
        <f t="shared" si="16"/>
        <v>104.4776119402985</v>
      </c>
    </row>
    <row r="193" spans="1:7" ht="55.5" customHeight="1">
      <c r="A193" s="65" t="s">
        <v>159</v>
      </c>
      <c r="B193" s="72">
        <v>51940.2</v>
      </c>
      <c r="C193" s="72">
        <v>37047.9</v>
      </c>
      <c r="D193" s="72">
        <v>37047.9</v>
      </c>
      <c r="E193" s="77">
        <f t="shared" si="14"/>
        <v>100</v>
      </c>
      <c r="F193" s="72">
        <f t="shared" si="15"/>
        <v>-14892.299999999996</v>
      </c>
      <c r="G193" s="77">
        <f t="shared" si="16"/>
        <v>71.327988725495857</v>
      </c>
    </row>
    <row r="194" spans="1:7" ht="25.5">
      <c r="A194" s="65" t="s">
        <v>253</v>
      </c>
      <c r="B194" s="72">
        <v>0</v>
      </c>
      <c r="C194" s="72">
        <v>4759.7</v>
      </c>
      <c r="D194" s="72">
        <v>4759.7</v>
      </c>
      <c r="E194" s="77">
        <f t="shared" si="14"/>
        <v>100</v>
      </c>
      <c r="F194" s="72">
        <f t="shared" si="15"/>
        <v>4759.7</v>
      </c>
      <c r="G194" s="77"/>
    </row>
    <row r="195" spans="1:7" ht="51">
      <c r="A195" s="65" t="s">
        <v>160</v>
      </c>
      <c r="B195" s="72">
        <v>12736.35476</v>
      </c>
      <c r="C195" s="72">
        <v>66369.8</v>
      </c>
      <c r="D195" s="72">
        <v>50705.331020000005</v>
      </c>
      <c r="E195" s="77">
        <f t="shared" si="14"/>
        <v>76.398197704377608</v>
      </c>
      <c r="F195" s="72">
        <f t="shared" si="15"/>
        <v>37968.976260000003</v>
      </c>
      <c r="G195" s="77">
        <f t="shared" si="16"/>
        <v>398.11493928581501</v>
      </c>
    </row>
    <row r="196" spans="1:7" ht="33.75" customHeight="1">
      <c r="A196" s="65" t="s">
        <v>161</v>
      </c>
      <c r="B196" s="72">
        <v>1844459.8520199999</v>
      </c>
      <c r="C196" s="72">
        <v>716804.5</v>
      </c>
      <c r="D196" s="72">
        <v>716804.10815999995</v>
      </c>
      <c r="E196" s="77">
        <f t="shared" si="14"/>
        <v>99.999945335164597</v>
      </c>
      <c r="F196" s="72">
        <f t="shared" si="15"/>
        <v>-1127655.7438599998</v>
      </c>
      <c r="G196" s="77">
        <f t="shared" si="16"/>
        <v>38.862548695488087</v>
      </c>
    </row>
    <row r="197" spans="1:7" ht="70.5" customHeight="1">
      <c r="A197" s="65" t="s">
        <v>162</v>
      </c>
      <c r="B197" s="72">
        <v>41080.1</v>
      </c>
      <c r="C197" s="72">
        <v>92142.3</v>
      </c>
      <c r="D197" s="72">
        <v>92142.3</v>
      </c>
      <c r="E197" s="77">
        <f t="shared" si="14"/>
        <v>100</v>
      </c>
      <c r="F197" s="72">
        <f t="shared" si="15"/>
        <v>51062.200000000004</v>
      </c>
      <c r="G197" s="77">
        <f t="shared" si="16"/>
        <v>224.29911319592702</v>
      </c>
    </row>
    <row r="198" spans="1:7" ht="38.25">
      <c r="A198" s="65" t="s">
        <v>224</v>
      </c>
      <c r="B198" s="72">
        <v>0</v>
      </c>
      <c r="C198" s="72">
        <v>78000</v>
      </c>
      <c r="D198" s="72">
        <v>78000</v>
      </c>
      <c r="E198" s="77">
        <f t="shared" si="14"/>
        <v>100</v>
      </c>
      <c r="F198" s="72">
        <f t="shared" si="15"/>
        <v>78000</v>
      </c>
      <c r="G198" s="77"/>
    </row>
    <row r="199" spans="1:7" ht="25.5">
      <c r="A199" s="65" t="s">
        <v>254</v>
      </c>
      <c r="B199" s="72">
        <v>0</v>
      </c>
      <c r="C199" s="72">
        <v>24012</v>
      </c>
      <c r="D199" s="72">
        <v>0</v>
      </c>
      <c r="E199" s="77">
        <f t="shared" si="14"/>
        <v>0</v>
      </c>
      <c r="F199" s="72">
        <f t="shared" si="15"/>
        <v>0</v>
      </c>
      <c r="G199" s="77"/>
    </row>
    <row r="200" spans="1:7" ht="51">
      <c r="A200" s="65" t="s">
        <v>255</v>
      </c>
      <c r="B200" s="72">
        <v>0</v>
      </c>
      <c r="C200" s="72">
        <v>500000</v>
      </c>
      <c r="D200" s="72">
        <v>918418.8</v>
      </c>
      <c r="E200" s="77">
        <f t="shared" si="14"/>
        <v>183.68376000000001</v>
      </c>
      <c r="F200" s="72">
        <f t="shared" si="15"/>
        <v>918418.8</v>
      </c>
      <c r="G200" s="77"/>
    </row>
    <row r="201" spans="1:7" ht="86.25" customHeight="1">
      <c r="A201" s="65" t="s">
        <v>163</v>
      </c>
      <c r="B201" s="72">
        <v>458554.37014999997</v>
      </c>
      <c r="C201" s="72">
        <v>640394.19999999995</v>
      </c>
      <c r="D201" s="72">
        <v>757334.3</v>
      </c>
      <c r="E201" s="77">
        <f t="shared" si="14"/>
        <v>118.26064321007281</v>
      </c>
      <c r="F201" s="72">
        <f t="shared" si="15"/>
        <v>298779.92985000007</v>
      </c>
      <c r="G201" s="77">
        <f t="shared" si="16"/>
        <v>165.15692561217216</v>
      </c>
    </row>
    <row r="202" spans="1:7" ht="84.75" customHeight="1">
      <c r="A202" s="65" t="s">
        <v>164</v>
      </c>
      <c r="B202" s="72">
        <v>164664.1</v>
      </c>
      <c r="C202" s="72">
        <v>88807.4</v>
      </c>
      <c r="D202" s="72">
        <v>88807.4</v>
      </c>
      <c r="E202" s="77">
        <f t="shared" si="14"/>
        <v>100</v>
      </c>
      <c r="F202" s="72">
        <f t="shared" si="15"/>
        <v>-75856.700000000012</v>
      </c>
      <c r="G202" s="77">
        <f t="shared" si="16"/>
        <v>53.932460080855506</v>
      </c>
    </row>
    <row r="203" spans="1:7" ht="55.5" customHeight="1">
      <c r="A203" s="65" t="s">
        <v>165</v>
      </c>
      <c r="B203" s="72">
        <v>721380.40575999999</v>
      </c>
      <c r="C203" s="72">
        <v>0</v>
      </c>
      <c r="D203" s="72">
        <v>0</v>
      </c>
      <c r="E203" s="77"/>
      <c r="F203" s="72">
        <f t="shared" si="15"/>
        <v>-721380.40575999999</v>
      </c>
      <c r="G203" s="77">
        <f t="shared" si="16"/>
        <v>0</v>
      </c>
    </row>
    <row r="204" spans="1:7" ht="57.75" customHeight="1">
      <c r="A204" s="65" t="s">
        <v>166</v>
      </c>
      <c r="B204" s="72">
        <v>369872.12225999997</v>
      </c>
      <c r="C204" s="72">
        <v>253695.546</v>
      </c>
      <c r="D204" s="72">
        <v>252480.28818999999</v>
      </c>
      <c r="E204" s="77">
        <f t="shared" si="14"/>
        <v>99.520977869276422</v>
      </c>
      <c r="F204" s="72">
        <f t="shared" si="15"/>
        <v>-117391.83406999998</v>
      </c>
      <c r="G204" s="77">
        <f t="shared" si="16"/>
        <v>68.261507963154926</v>
      </c>
    </row>
    <row r="205" spans="1:7" ht="44.25" customHeight="1">
      <c r="A205" s="65" t="s">
        <v>167</v>
      </c>
      <c r="B205" s="72">
        <v>390817.2</v>
      </c>
      <c r="C205" s="72">
        <v>26655208.399999999</v>
      </c>
      <c r="D205" s="72">
        <v>34329771.064779997</v>
      </c>
      <c r="E205" s="77">
        <f t="shared" si="14"/>
        <v>128.7919814754853</v>
      </c>
      <c r="F205" s="72">
        <f t="shared" si="15"/>
        <v>33938953.864779994</v>
      </c>
      <c r="G205" s="77">
        <f t="shared" si="16"/>
        <v>8784.0993346198666</v>
      </c>
    </row>
    <row r="206" spans="1:7">
      <c r="A206" s="65" t="s">
        <v>168</v>
      </c>
      <c r="B206" s="71">
        <v>11139.4</v>
      </c>
      <c r="C206" s="71">
        <v>190488.60845</v>
      </c>
      <c r="D206" s="71">
        <v>125275.13966</v>
      </c>
      <c r="E206" s="77">
        <f t="shared" si="14"/>
        <v>65.76516080376669</v>
      </c>
      <c r="F206" s="72">
        <f t="shared" si="15"/>
        <v>114135.73966000001</v>
      </c>
      <c r="G206" s="77">
        <f t="shared" si="16"/>
        <v>1124.6129922617017</v>
      </c>
    </row>
    <row r="207" spans="1:7" ht="27">
      <c r="A207" s="64" t="s">
        <v>169</v>
      </c>
      <c r="B207" s="79">
        <v>1527740.36252</v>
      </c>
      <c r="C207" s="79">
        <v>1701141.872</v>
      </c>
      <c r="D207" s="79">
        <v>1526023.3943800002</v>
      </c>
      <c r="E207" s="75">
        <f t="shared" si="14"/>
        <v>89.705827567802061</v>
      </c>
      <c r="F207" s="76">
        <f t="shared" si="15"/>
        <v>-1716.9681399997789</v>
      </c>
      <c r="G207" s="75">
        <f t="shared" si="16"/>
        <v>99.887613878501739</v>
      </c>
    </row>
    <row r="208" spans="1:7" ht="51.75">
      <c r="A208" s="74" t="s">
        <v>256</v>
      </c>
      <c r="B208" s="72">
        <v>0</v>
      </c>
      <c r="C208" s="72">
        <v>33.646999999999998</v>
      </c>
      <c r="D208" s="72">
        <v>0</v>
      </c>
      <c r="E208" s="77">
        <f t="shared" si="14"/>
        <v>0</v>
      </c>
      <c r="F208" s="72">
        <f t="shared" si="15"/>
        <v>0</v>
      </c>
      <c r="G208" s="77"/>
    </row>
    <row r="209" spans="1:7" ht="51">
      <c r="A209" s="65" t="s">
        <v>170</v>
      </c>
      <c r="B209" s="72">
        <v>0</v>
      </c>
      <c r="C209" s="72">
        <v>1217.2180000000001</v>
      </c>
      <c r="D209" s="72">
        <v>0</v>
      </c>
      <c r="E209" s="77">
        <f t="shared" si="14"/>
        <v>0</v>
      </c>
      <c r="F209" s="72">
        <f t="shared" si="15"/>
        <v>0</v>
      </c>
      <c r="G209" s="77"/>
    </row>
    <row r="210" spans="1:7" ht="44.25" customHeight="1">
      <c r="A210" s="65" t="s">
        <v>171</v>
      </c>
      <c r="B210" s="72">
        <v>39860.875</v>
      </c>
      <c r="C210" s="72">
        <v>47823.4</v>
      </c>
      <c r="D210" s="72">
        <v>47478.383969999995</v>
      </c>
      <c r="E210" s="77">
        <f t="shared" si="14"/>
        <v>99.278562314682759</v>
      </c>
      <c r="F210" s="72">
        <f t="shared" si="15"/>
        <v>7617.5089699999953</v>
      </c>
      <c r="G210" s="77">
        <f t="shared" si="16"/>
        <v>119.1102402292975</v>
      </c>
    </row>
    <row r="211" spans="1:7" ht="55.5" customHeight="1">
      <c r="A211" s="65" t="s">
        <v>172</v>
      </c>
      <c r="B211" s="72">
        <v>0</v>
      </c>
      <c r="C211" s="72">
        <v>122.6</v>
      </c>
      <c r="D211" s="72">
        <v>99.429910000000007</v>
      </c>
      <c r="E211" s="77">
        <f t="shared" si="14"/>
        <v>81.101068515497559</v>
      </c>
      <c r="F211" s="72">
        <f t="shared" si="15"/>
        <v>99.429910000000007</v>
      </c>
      <c r="G211" s="77"/>
    </row>
    <row r="212" spans="1:7" ht="45" customHeight="1">
      <c r="A212" s="65" t="s">
        <v>173</v>
      </c>
      <c r="B212" s="72">
        <v>32843.273010000004</v>
      </c>
      <c r="C212" s="72">
        <v>17237.099999999999</v>
      </c>
      <c r="D212" s="72">
        <v>17237.03</v>
      </c>
      <c r="E212" s="77">
        <f t="shared" si="14"/>
        <v>99.999593899205792</v>
      </c>
      <c r="F212" s="72">
        <f t="shared" si="15"/>
        <v>-15606.243010000006</v>
      </c>
      <c r="G212" s="77">
        <f t="shared" si="16"/>
        <v>52.482680379485103</v>
      </c>
    </row>
    <row r="213" spans="1:7" ht="38.25">
      <c r="A213" s="65" t="s">
        <v>174</v>
      </c>
      <c r="B213" s="72">
        <v>72147.392859999993</v>
      </c>
      <c r="C213" s="72">
        <v>72625.399999999994</v>
      </c>
      <c r="D213" s="72">
        <v>72613.706749999998</v>
      </c>
      <c r="E213" s="77">
        <f t="shared" si="14"/>
        <v>99.983899228093748</v>
      </c>
      <c r="F213" s="72">
        <f t="shared" si="15"/>
        <v>466.3138900000049</v>
      </c>
      <c r="G213" s="77">
        <f t="shared" si="16"/>
        <v>100.64633505316661</v>
      </c>
    </row>
    <row r="214" spans="1:7" ht="95.25" customHeight="1">
      <c r="A214" s="65" t="s">
        <v>175</v>
      </c>
      <c r="B214" s="72">
        <v>7875.1440000000002</v>
      </c>
      <c r="C214" s="72">
        <v>5762.3</v>
      </c>
      <c r="D214" s="72">
        <v>5711.5439999999999</v>
      </c>
      <c r="E214" s="77">
        <f t="shared" si="14"/>
        <v>99.119171164292027</v>
      </c>
      <c r="F214" s="72">
        <f t="shared" si="15"/>
        <v>-2163.6000000000004</v>
      </c>
      <c r="G214" s="77">
        <f t="shared" si="16"/>
        <v>72.526216663466727</v>
      </c>
    </row>
    <row r="215" spans="1:7" ht="54" customHeight="1">
      <c r="A215" s="65" t="s">
        <v>176</v>
      </c>
      <c r="B215" s="72">
        <v>2625.3359999999998</v>
      </c>
      <c r="C215" s="72">
        <v>1647.8</v>
      </c>
      <c r="D215" s="72">
        <v>1358.7840000000001</v>
      </c>
      <c r="E215" s="77">
        <f t="shared" si="14"/>
        <v>82.460492778249801</v>
      </c>
      <c r="F215" s="72">
        <f t="shared" si="15"/>
        <v>-1266.5519999999997</v>
      </c>
      <c r="G215" s="77">
        <f t="shared" si="16"/>
        <v>51.756575158379739</v>
      </c>
    </row>
    <row r="216" spans="1:7" ht="65.25" customHeight="1">
      <c r="A216" s="65" t="s">
        <v>177</v>
      </c>
      <c r="B216" s="72">
        <v>2640.5279999999998</v>
      </c>
      <c r="C216" s="72">
        <v>1481.9</v>
      </c>
      <c r="D216" s="72">
        <v>1428.876</v>
      </c>
      <c r="E216" s="77">
        <f t="shared" si="14"/>
        <v>96.421890815844506</v>
      </c>
      <c r="F216" s="72">
        <f t="shared" si="15"/>
        <v>-1211.6519999999998</v>
      </c>
      <c r="G216" s="77">
        <f t="shared" si="16"/>
        <v>54.113268255439827</v>
      </c>
    </row>
    <row r="217" spans="1:7" ht="57.75" customHeight="1">
      <c r="A217" s="65" t="s">
        <v>178</v>
      </c>
      <c r="B217" s="72">
        <v>101564.552</v>
      </c>
      <c r="C217" s="72">
        <v>109149.2</v>
      </c>
      <c r="D217" s="72">
        <v>106275.76105</v>
      </c>
      <c r="E217" s="77">
        <f t="shared" si="14"/>
        <v>97.367420970561398</v>
      </c>
      <c r="F217" s="72">
        <f t="shared" si="15"/>
        <v>4711.2090500000049</v>
      </c>
      <c r="G217" s="77">
        <f t="shared" si="16"/>
        <v>104.63863519035658</v>
      </c>
    </row>
    <row r="218" spans="1:7" ht="81" customHeight="1">
      <c r="A218" s="65" t="s">
        <v>179</v>
      </c>
      <c r="B218" s="72">
        <v>75.161760000000001</v>
      </c>
      <c r="C218" s="72">
        <v>138.9</v>
      </c>
      <c r="D218" s="72">
        <v>78.995039999999989</v>
      </c>
      <c r="E218" s="77">
        <f t="shared" si="14"/>
        <v>56.871879049676011</v>
      </c>
      <c r="F218" s="72">
        <f t="shared" si="15"/>
        <v>3.8332799999999878</v>
      </c>
      <c r="G218" s="77">
        <f t="shared" si="16"/>
        <v>105.10004023322497</v>
      </c>
    </row>
    <row r="219" spans="1:7" ht="33.75" customHeight="1">
      <c r="A219" s="65" t="s">
        <v>180</v>
      </c>
      <c r="B219" s="72">
        <v>585277.8653200001</v>
      </c>
      <c r="C219" s="72">
        <v>621456.4</v>
      </c>
      <c r="D219" s="72">
        <v>583635.03419000003</v>
      </c>
      <c r="E219" s="77">
        <f t="shared" si="14"/>
        <v>93.914075740470295</v>
      </c>
      <c r="F219" s="72">
        <f t="shared" si="15"/>
        <v>-1642.8311300000641</v>
      </c>
      <c r="G219" s="77">
        <f t="shared" si="16"/>
        <v>99.719307490109529</v>
      </c>
    </row>
    <row r="220" spans="1:7" ht="76.5">
      <c r="A220" s="65" t="s">
        <v>181</v>
      </c>
      <c r="B220" s="72">
        <v>229214.14315000002</v>
      </c>
      <c r="C220" s="72">
        <v>180716.9</v>
      </c>
      <c r="D220" s="72">
        <v>159047.72133999999</v>
      </c>
      <c r="E220" s="77">
        <f t="shared" si="14"/>
        <v>88.009323610575436</v>
      </c>
      <c r="F220" s="72">
        <f t="shared" si="15"/>
        <v>-70166.421810000029</v>
      </c>
      <c r="G220" s="77">
        <f t="shared" si="16"/>
        <v>69.388266864456781</v>
      </c>
    </row>
    <row r="221" spans="1:7" ht="114.75">
      <c r="A221" s="65" t="s">
        <v>182</v>
      </c>
      <c r="B221" s="72">
        <v>0</v>
      </c>
      <c r="C221" s="72">
        <v>38489.707000000002</v>
      </c>
      <c r="D221" s="72">
        <v>0</v>
      </c>
      <c r="E221" s="77">
        <f t="shared" si="14"/>
        <v>0</v>
      </c>
      <c r="F221" s="72">
        <f t="shared" si="15"/>
        <v>0</v>
      </c>
      <c r="G221" s="77"/>
    </row>
    <row r="222" spans="1:7" ht="32.25" customHeight="1">
      <c r="A222" s="65" t="s">
        <v>183</v>
      </c>
      <c r="B222" s="72">
        <v>19668.8</v>
      </c>
      <c r="C222" s="72">
        <v>19670.2</v>
      </c>
      <c r="D222" s="72">
        <v>19169.949489999999</v>
      </c>
      <c r="E222" s="77">
        <f t="shared" si="14"/>
        <v>97.456810251039641</v>
      </c>
      <c r="F222" s="72">
        <f t="shared" si="15"/>
        <v>-498.85051000000021</v>
      </c>
      <c r="G222" s="77">
        <f t="shared" si="16"/>
        <v>97.463747102009265</v>
      </c>
    </row>
    <row r="223" spans="1:7" ht="25.5">
      <c r="A223" s="65" t="s">
        <v>184</v>
      </c>
      <c r="B223" s="72">
        <v>6888.1808499999997</v>
      </c>
      <c r="C223" s="72">
        <v>5426.9</v>
      </c>
      <c r="D223" s="72">
        <v>5114.11697</v>
      </c>
      <c r="E223" s="77">
        <f t="shared" si="14"/>
        <v>94.236432770089735</v>
      </c>
      <c r="F223" s="72">
        <f t="shared" si="15"/>
        <v>-1774.0638799999997</v>
      </c>
      <c r="G223" s="77">
        <f t="shared" si="16"/>
        <v>74.244812692454204</v>
      </c>
    </row>
    <row r="224" spans="1:7" ht="30.75" customHeight="1">
      <c r="A224" s="65" t="s">
        <v>185</v>
      </c>
      <c r="B224" s="72">
        <v>278.39999999999998</v>
      </c>
      <c r="C224" s="72">
        <v>286.3</v>
      </c>
      <c r="D224" s="72">
        <v>0</v>
      </c>
      <c r="E224" s="77">
        <f t="shared" si="14"/>
        <v>0</v>
      </c>
      <c r="F224" s="72">
        <f t="shared" si="15"/>
        <v>-278.39999999999998</v>
      </c>
      <c r="G224" s="77">
        <f t="shared" si="16"/>
        <v>0</v>
      </c>
    </row>
    <row r="225" spans="1:14" ht="92.25" customHeight="1">
      <c r="A225" s="65" t="s">
        <v>186</v>
      </c>
      <c r="B225" s="72">
        <v>343533.10083000001</v>
      </c>
      <c r="C225" s="72">
        <v>417463.4</v>
      </c>
      <c r="D225" s="72">
        <v>417463.32368000003</v>
      </c>
      <c r="E225" s="77">
        <f t="shared" si="14"/>
        <v>99.999981718157798</v>
      </c>
      <c r="F225" s="72">
        <f t="shared" si="15"/>
        <v>73930.22285000002</v>
      </c>
      <c r="G225" s="77">
        <f t="shared" si="16"/>
        <v>121.5205529456636</v>
      </c>
    </row>
    <row r="226" spans="1:14" ht="25.5">
      <c r="A226" s="65" t="s">
        <v>187</v>
      </c>
      <c r="B226" s="72">
        <v>83247.60974</v>
      </c>
      <c r="C226" s="72">
        <v>89482.9</v>
      </c>
      <c r="D226" s="72">
        <v>89310.737989999994</v>
      </c>
      <c r="E226" s="77">
        <f t="shared" si="14"/>
        <v>99.807603452726724</v>
      </c>
      <c r="F226" s="72">
        <f t="shared" si="15"/>
        <v>6063.1282499999943</v>
      </c>
      <c r="G226" s="77">
        <f t="shared" si="16"/>
        <v>107.28324605227277</v>
      </c>
    </row>
    <row r="227" spans="1:14">
      <c r="A227" s="65" t="s">
        <v>188</v>
      </c>
      <c r="B227" s="72">
        <v>0</v>
      </c>
      <c r="C227" s="72">
        <v>70909.7</v>
      </c>
      <c r="D227" s="72">
        <v>0</v>
      </c>
      <c r="E227" s="77">
        <f t="shared" si="14"/>
        <v>0</v>
      </c>
      <c r="F227" s="72">
        <f t="shared" si="15"/>
        <v>0</v>
      </c>
      <c r="G227" s="77"/>
    </row>
    <row r="228" spans="1:14">
      <c r="A228" s="64" t="s">
        <v>189</v>
      </c>
      <c r="B228" s="70">
        <v>7477183.0736000007</v>
      </c>
      <c r="C228" s="70">
        <v>25658271.697999999</v>
      </c>
      <c r="D228" s="70">
        <v>24014773.50048</v>
      </c>
      <c r="E228" s="75">
        <f t="shared" si="14"/>
        <v>93.594665233636505</v>
      </c>
      <c r="F228" s="76">
        <f t="shared" si="15"/>
        <v>16537590.426879998</v>
      </c>
      <c r="G228" s="75">
        <f t="shared" si="16"/>
        <v>321.17407403424363</v>
      </c>
      <c r="N228" s="24"/>
    </row>
    <row r="229" spans="1:14" ht="58.5" customHeight="1">
      <c r="A229" s="65" t="s">
        <v>190</v>
      </c>
      <c r="B229" s="72">
        <v>0</v>
      </c>
      <c r="C229" s="72">
        <v>43</v>
      </c>
      <c r="D229" s="72">
        <v>0</v>
      </c>
      <c r="E229" s="77">
        <f t="shared" si="14"/>
        <v>0</v>
      </c>
      <c r="F229" s="72">
        <f t="shared" si="15"/>
        <v>0</v>
      </c>
      <c r="G229" s="77"/>
    </row>
    <row r="230" spans="1:14" ht="186.75" customHeight="1">
      <c r="A230" s="65" t="s">
        <v>191</v>
      </c>
      <c r="B230" s="72">
        <v>63150</v>
      </c>
      <c r="C230" s="72">
        <v>0</v>
      </c>
      <c r="D230" s="72">
        <v>0</v>
      </c>
      <c r="E230" s="77"/>
      <c r="F230" s="72">
        <f t="shared" si="15"/>
        <v>-63150</v>
      </c>
      <c r="G230" s="77">
        <f t="shared" si="16"/>
        <v>0</v>
      </c>
    </row>
    <row r="231" spans="1:14" ht="108.75" customHeight="1">
      <c r="A231" s="65" t="s">
        <v>192</v>
      </c>
      <c r="B231" s="72">
        <v>1804</v>
      </c>
      <c r="C231" s="72">
        <v>0</v>
      </c>
      <c r="D231" s="72">
        <v>0</v>
      </c>
      <c r="E231" s="77"/>
      <c r="F231" s="72">
        <f t="shared" si="15"/>
        <v>-1804</v>
      </c>
      <c r="G231" s="77">
        <f t="shared" si="16"/>
        <v>0</v>
      </c>
    </row>
    <row r="232" spans="1:14" ht="127.5">
      <c r="A232" s="65" t="s">
        <v>257</v>
      </c>
      <c r="B232" s="72">
        <v>0</v>
      </c>
      <c r="C232" s="72">
        <v>11470.62</v>
      </c>
      <c r="D232" s="72">
        <v>11092.657150000001</v>
      </c>
      <c r="E232" s="77">
        <f t="shared" si="14"/>
        <v>96.704948381168592</v>
      </c>
      <c r="F232" s="72">
        <f t="shared" si="15"/>
        <v>11092.657150000001</v>
      </c>
      <c r="G232" s="77"/>
    </row>
    <row r="233" spans="1:14" ht="140.25">
      <c r="A233" s="65" t="s">
        <v>258</v>
      </c>
      <c r="B233" s="72">
        <v>0</v>
      </c>
      <c r="C233" s="72">
        <v>599950</v>
      </c>
      <c r="D233" s="72">
        <v>308171.90151</v>
      </c>
      <c r="E233" s="77">
        <f t="shared" si="14"/>
        <v>51.366264107008917</v>
      </c>
      <c r="F233" s="72">
        <f t="shared" si="15"/>
        <v>308171.90151</v>
      </c>
      <c r="G233" s="77"/>
    </row>
    <row r="234" spans="1:14" ht="58.5" customHeight="1">
      <c r="A234" s="65" t="s">
        <v>193</v>
      </c>
      <c r="B234" s="72">
        <v>13615.137939999999</v>
      </c>
      <c r="C234" s="72">
        <v>12179.822</v>
      </c>
      <c r="D234" s="72">
        <v>13741.789339999999</v>
      </c>
      <c r="E234" s="77">
        <f t="shared" ref="E234:E265" si="17">D234/C234*100</f>
        <v>112.82422140487766</v>
      </c>
      <c r="F234" s="72">
        <f t="shared" ref="F234:F265" si="18">D234-B234</f>
        <v>126.65140000000065</v>
      </c>
      <c r="G234" s="77">
        <f t="shared" ref="G234:G265" si="19">D234/B234*100</f>
        <v>100.9302248758561</v>
      </c>
    </row>
    <row r="235" spans="1:14" ht="58.5" customHeight="1">
      <c r="A235" s="65" t="s">
        <v>194</v>
      </c>
      <c r="B235" s="72">
        <v>4620.03694</v>
      </c>
      <c r="C235" s="78">
        <v>3716.136</v>
      </c>
      <c r="D235" s="72">
        <v>4621.9296399999994</v>
      </c>
      <c r="E235" s="77">
        <f t="shared" si="17"/>
        <v>124.37460954066266</v>
      </c>
      <c r="F235" s="72">
        <f t="shared" si="18"/>
        <v>1.8926999999994223</v>
      </c>
      <c r="G235" s="77">
        <f t="shared" si="19"/>
        <v>100.04096720490723</v>
      </c>
    </row>
    <row r="236" spans="1:14" ht="41.25" customHeight="1">
      <c r="A236" s="65" t="s">
        <v>195</v>
      </c>
      <c r="B236" s="72">
        <v>99079.416700000002</v>
      </c>
      <c r="C236" s="72">
        <v>102426</v>
      </c>
      <c r="D236" s="72">
        <v>102425.99966</v>
      </c>
      <c r="E236" s="77">
        <f t="shared" si="17"/>
        <v>99.999999668053036</v>
      </c>
      <c r="F236" s="72">
        <f t="shared" si="18"/>
        <v>3346.5829599999997</v>
      </c>
      <c r="G236" s="77">
        <f t="shared" si="19"/>
        <v>103.37767729308807</v>
      </c>
    </row>
    <row r="237" spans="1:14" ht="57.75" customHeight="1">
      <c r="A237" s="65" t="s">
        <v>196</v>
      </c>
      <c r="B237" s="72">
        <v>35429.53153</v>
      </c>
      <c r="C237" s="72">
        <v>0</v>
      </c>
      <c r="D237" s="72">
        <v>0</v>
      </c>
      <c r="E237" s="77"/>
      <c r="F237" s="72">
        <f t="shared" si="18"/>
        <v>-35429.53153</v>
      </c>
      <c r="G237" s="77">
        <f t="shared" si="19"/>
        <v>0</v>
      </c>
    </row>
    <row r="238" spans="1:14" ht="43.5" customHeight="1">
      <c r="A238" s="65" t="s">
        <v>197</v>
      </c>
      <c r="B238" s="72">
        <v>44432.451430000001</v>
      </c>
      <c r="C238" s="72">
        <v>0</v>
      </c>
      <c r="D238" s="72">
        <v>0</v>
      </c>
      <c r="E238" s="77"/>
      <c r="F238" s="72">
        <f t="shared" si="18"/>
        <v>-44432.451430000001</v>
      </c>
      <c r="G238" s="77">
        <f t="shared" si="19"/>
        <v>0</v>
      </c>
    </row>
    <row r="239" spans="1:14" ht="69" customHeight="1">
      <c r="A239" s="65" t="s">
        <v>198</v>
      </c>
      <c r="B239" s="72">
        <v>159.5</v>
      </c>
      <c r="C239" s="72">
        <v>0</v>
      </c>
      <c r="D239" s="72">
        <v>0</v>
      </c>
      <c r="E239" s="77"/>
      <c r="F239" s="72">
        <f t="shared" si="18"/>
        <v>-159.5</v>
      </c>
      <c r="G239" s="77">
        <f t="shared" si="19"/>
        <v>0</v>
      </c>
    </row>
    <row r="240" spans="1:14" ht="195" customHeight="1">
      <c r="A240" s="65" t="s">
        <v>199</v>
      </c>
      <c r="B240" s="72">
        <v>3482.6</v>
      </c>
      <c r="C240" s="72">
        <v>3030.7</v>
      </c>
      <c r="D240" s="72">
        <v>3030.7</v>
      </c>
      <c r="E240" s="77">
        <f t="shared" si="17"/>
        <v>100</v>
      </c>
      <c r="F240" s="72">
        <f t="shared" si="18"/>
        <v>-451.90000000000009</v>
      </c>
      <c r="G240" s="77">
        <f t="shared" si="19"/>
        <v>87.024062482053637</v>
      </c>
    </row>
    <row r="241" spans="1:7" ht="47.25" customHeight="1">
      <c r="A241" s="65" t="s">
        <v>200</v>
      </c>
      <c r="B241" s="72">
        <v>22524.7</v>
      </c>
      <c r="C241" s="72">
        <v>0</v>
      </c>
      <c r="D241" s="72">
        <v>0</v>
      </c>
      <c r="E241" s="77"/>
      <c r="F241" s="72">
        <f t="shared" si="18"/>
        <v>-22524.7</v>
      </c>
      <c r="G241" s="77">
        <f t="shared" si="19"/>
        <v>0</v>
      </c>
    </row>
    <row r="242" spans="1:7" ht="69.75" customHeight="1">
      <c r="A242" s="65" t="s">
        <v>201</v>
      </c>
      <c r="B242" s="72">
        <v>5657.0683200000003</v>
      </c>
      <c r="C242" s="72">
        <v>0</v>
      </c>
      <c r="D242" s="72">
        <v>0</v>
      </c>
      <c r="E242" s="77"/>
      <c r="F242" s="72">
        <f t="shared" si="18"/>
        <v>-5657.0683200000003</v>
      </c>
      <c r="G242" s="77">
        <f t="shared" si="19"/>
        <v>0</v>
      </c>
    </row>
    <row r="243" spans="1:7" ht="63.75">
      <c r="A243" s="65" t="s">
        <v>202</v>
      </c>
      <c r="B243" s="72">
        <v>15518.790519999999</v>
      </c>
      <c r="C243" s="72">
        <v>0</v>
      </c>
      <c r="D243" s="72">
        <v>0</v>
      </c>
      <c r="E243" s="77"/>
      <c r="F243" s="72">
        <f t="shared" si="18"/>
        <v>-15518.790519999999</v>
      </c>
      <c r="G243" s="77">
        <f t="shared" si="19"/>
        <v>0</v>
      </c>
    </row>
    <row r="244" spans="1:7" ht="63.75">
      <c r="A244" s="65" t="s">
        <v>203</v>
      </c>
      <c r="B244" s="72">
        <v>12110.59815</v>
      </c>
      <c r="C244" s="72">
        <v>0</v>
      </c>
      <c r="D244" s="72">
        <v>0</v>
      </c>
      <c r="E244" s="77"/>
      <c r="F244" s="72">
        <f t="shared" si="18"/>
        <v>-12110.59815</v>
      </c>
      <c r="G244" s="77">
        <f t="shared" si="19"/>
        <v>0</v>
      </c>
    </row>
    <row r="245" spans="1:7" ht="114.75">
      <c r="A245" s="65" t="s">
        <v>204</v>
      </c>
      <c r="B245" s="72">
        <v>628105.23635999998</v>
      </c>
      <c r="C245" s="72">
        <v>946240.8</v>
      </c>
      <c r="D245" s="72">
        <v>939364.25925</v>
      </c>
      <c r="E245" s="77">
        <f t="shared" si="17"/>
        <v>99.273277927774828</v>
      </c>
      <c r="F245" s="72">
        <f t="shared" si="18"/>
        <v>311259.02289000002</v>
      </c>
      <c r="G245" s="77">
        <f t="shared" si="19"/>
        <v>149.55523451672056</v>
      </c>
    </row>
    <row r="246" spans="1:7" ht="134.25" customHeight="1">
      <c r="A246" s="65" t="s">
        <v>205</v>
      </c>
      <c r="B246" s="72">
        <v>61517</v>
      </c>
      <c r="C246" s="72">
        <v>96933.9</v>
      </c>
      <c r="D246" s="72">
        <v>91733.837499999994</v>
      </c>
      <c r="E246" s="77">
        <f t="shared" si="17"/>
        <v>94.635455191630584</v>
      </c>
      <c r="F246" s="72">
        <f t="shared" si="18"/>
        <v>30216.837499999994</v>
      </c>
      <c r="G246" s="77">
        <f t="shared" si="19"/>
        <v>149.11949136011182</v>
      </c>
    </row>
    <row r="247" spans="1:7" ht="76.5">
      <c r="A247" s="65" t="s">
        <v>206</v>
      </c>
      <c r="B247" s="72">
        <v>1296212.2355599999</v>
      </c>
      <c r="C247" s="72">
        <v>0</v>
      </c>
      <c r="D247" s="72">
        <v>0</v>
      </c>
      <c r="E247" s="77"/>
      <c r="F247" s="72">
        <f t="shared" si="18"/>
        <v>-1296212.2355599999</v>
      </c>
      <c r="G247" s="77">
        <f t="shared" si="19"/>
        <v>0</v>
      </c>
    </row>
    <row r="248" spans="1:7" ht="76.5">
      <c r="A248" s="65" t="s">
        <v>207</v>
      </c>
      <c r="B248" s="72">
        <v>62200.2</v>
      </c>
      <c r="C248" s="72">
        <v>0</v>
      </c>
      <c r="D248" s="72">
        <v>0</v>
      </c>
      <c r="E248" s="77"/>
      <c r="F248" s="72">
        <f t="shared" si="18"/>
        <v>-62200.2</v>
      </c>
      <c r="G248" s="77">
        <f t="shared" si="19"/>
        <v>0</v>
      </c>
    </row>
    <row r="249" spans="1:7" ht="191.25">
      <c r="A249" s="65" t="s">
        <v>208</v>
      </c>
      <c r="B249" s="72">
        <v>7332.7392099999997</v>
      </c>
      <c r="C249" s="72">
        <v>0</v>
      </c>
      <c r="D249" s="72">
        <v>0</v>
      </c>
      <c r="E249" s="77"/>
      <c r="F249" s="72">
        <f t="shared" si="18"/>
        <v>-7332.7392099999997</v>
      </c>
      <c r="G249" s="77">
        <f t="shared" si="19"/>
        <v>0</v>
      </c>
    </row>
    <row r="250" spans="1:7" ht="71.25" customHeight="1">
      <c r="A250" s="65" t="s">
        <v>209</v>
      </c>
      <c r="B250" s="72">
        <v>315000</v>
      </c>
      <c r="C250" s="72">
        <v>0</v>
      </c>
      <c r="D250" s="72">
        <v>0</v>
      </c>
      <c r="E250" s="77"/>
      <c r="F250" s="72">
        <f t="shared" si="18"/>
        <v>-315000</v>
      </c>
      <c r="G250" s="77">
        <f t="shared" si="19"/>
        <v>0</v>
      </c>
    </row>
    <row r="251" spans="1:7" ht="56.25" customHeight="1">
      <c r="A251" s="65" t="s">
        <v>210</v>
      </c>
      <c r="B251" s="72">
        <v>833720.51109000004</v>
      </c>
      <c r="C251" s="72">
        <v>0</v>
      </c>
      <c r="D251" s="72">
        <v>0</v>
      </c>
      <c r="E251" s="77"/>
      <c r="F251" s="72">
        <f t="shared" si="18"/>
        <v>-833720.51109000004</v>
      </c>
      <c r="G251" s="77">
        <f t="shared" si="19"/>
        <v>0</v>
      </c>
    </row>
    <row r="252" spans="1:7" ht="32.25" customHeight="1">
      <c r="A252" s="65" t="s">
        <v>211</v>
      </c>
      <c r="B252" s="72">
        <v>10000</v>
      </c>
      <c r="C252" s="72">
        <v>0</v>
      </c>
      <c r="D252" s="72">
        <v>0</v>
      </c>
      <c r="E252" s="77"/>
      <c r="F252" s="72">
        <f t="shared" si="18"/>
        <v>-10000</v>
      </c>
      <c r="G252" s="77">
        <f t="shared" si="19"/>
        <v>0</v>
      </c>
    </row>
    <row r="253" spans="1:7" ht="63.75">
      <c r="A253" s="65" t="s">
        <v>212</v>
      </c>
      <c r="B253" s="72">
        <v>105</v>
      </c>
      <c r="C253" s="72">
        <v>164.6</v>
      </c>
      <c r="D253" s="72">
        <v>163.26499999999999</v>
      </c>
      <c r="E253" s="77">
        <f t="shared" si="17"/>
        <v>99.188942891859043</v>
      </c>
      <c r="F253" s="72">
        <f t="shared" si="18"/>
        <v>58.264999999999986</v>
      </c>
      <c r="G253" s="77">
        <f t="shared" si="19"/>
        <v>155.49047619047619</v>
      </c>
    </row>
    <row r="254" spans="1:7" ht="45" customHeight="1">
      <c r="A254" s="65" t="s">
        <v>225</v>
      </c>
      <c r="B254" s="72">
        <v>15945</v>
      </c>
      <c r="C254" s="72">
        <v>0</v>
      </c>
      <c r="D254" s="72">
        <v>0</v>
      </c>
      <c r="E254" s="77"/>
      <c r="F254" s="72">
        <f t="shared" si="18"/>
        <v>-15945</v>
      </c>
      <c r="G254" s="77">
        <f t="shared" si="19"/>
        <v>0</v>
      </c>
    </row>
    <row r="255" spans="1:7" ht="51">
      <c r="A255" s="65" t="s">
        <v>213</v>
      </c>
      <c r="B255" s="72">
        <v>443835</v>
      </c>
      <c r="C255" s="72">
        <v>0</v>
      </c>
      <c r="D255" s="72">
        <v>0</v>
      </c>
      <c r="E255" s="77"/>
      <c r="F255" s="72">
        <f t="shared" si="18"/>
        <v>-443835</v>
      </c>
      <c r="G255" s="77">
        <f t="shared" si="19"/>
        <v>0</v>
      </c>
    </row>
    <row r="256" spans="1:7" ht="42.75" customHeight="1">
      <c r="A256" s="65" t="s">
        <v>214</v>
      </c>
      <c r="B256" s="72">
        <v>2956011.1238500001</v>
      </c>
      <c r="C256" s="72">
        <v>23121994.420000002</v>
      </c>
      <c r="D256" s="72">
        <v>21942329.010430001</v>
      </c>
      <c r="E256" s="77">
        <f t="shared" si="17"/>
        <v>94.898081073189701</v>
      </c>
      <c r="F256" s="72">
        <f t="shared" si="18"/>
        <v>18986317.886580002</v>
      </c>
      <c r="G256" s="77">
        <f t="shared" si="19"/>
        <v>742.29521104953199</v>
      </c>
    </row>
    <row r="257" spans="1:7" ht="32.25" customHeight="1">
      <c r="A257" s="65" t="s">
        <v>226</v>
      </c>
      <c r="B257" s="72">
        <v>525615.196</v>
      </c>
      <c r="C257" s="72">
        <v>760121.7</v>
      </c>
      <c r="D257" s="72">
        <v>598098.15099999995</v>
      </c>
      <c r="E257" s="77">
        <f t="shared" si="17"/>
        <v>78.684525254311239</v>
      </c>
      <c r="F257" s="72">
        <f t="shared" si="18"/>
        <v>72482.954999999958</v>
      </c>
      <c r="G257" s="77">
        <f t="shared" si="19"/>
        <v>113.79011785648601</v>
      </c>
    </row>
    <row r="258" spans="1:7" ht="44.25" customHeight="1">
      <c r="A258" s="63" t="s">
        <v>215</v>
      </c>
      <c r="B258" s="76">
        <v>660276.48252999992</v>
      </c>
      <c r="C258" s="76">
        <v>172262.85200000001</v>
      </c>
      <c r="D258" s="76">
        <v>172362.81200999999</v>
      </c>
      <c r="E258" s="75">
        <f t="shared" si="17"/>
        <v>100.05802760655558</v>
      </c>
      <c r="F258" s="76">
        <f t="shared" si="18"/>
        <v>-487913.67051999993</v>
      </c>
      <c r="G258" s="75">
        <f t="shared" si="19"/>
        <v>26.104642005353966</v>
      </c>
    </row>
    <row r="259" spans="1:7" ht="107.25" customHeight="1">
      <c r="A259" s="65" t="s">
        <v>216</v>
      </c>
      <c r="B259" s="72">
        <v>34170.174619999998</v>
      </c>
      <c r="C259" s="72">
        <v>0</v>
      </c>
      <c r="D259" s="72">
        <v>0</v>
      </c>
      <c r="E259" s="77"/>
      <c r="F259" s="72">
        <f t="shared" si="18"/>
        <v>-34170.174619999998</v>
      </c>
      <c r="G259" s="77">
        <f t="shared" si="19"/>
        <v>0</v>
      </c>
    </row>
    <row r="260" spans="1:7" ht="69" customHeight="1">
      <c r="A260" s="65" t="s">
        <v>259</v>
      </c>
      <c r="B260" s="72">
        <v>144325.5</v>
      </c>
      <c r="C260" s="72">
        <v>93831.5</v>
      </c>
      <c r="D260" s="72">
        <v>93831.5</v>
      </c>
      <c r="E260" s="77">
        <f t="shared" si="17"/>
        <v>100</v>
      </c>
      <c r="F260" s="72">
        <f t="shared" si="18"/>
        <v>-50494</v>
      </c>
      <c r="G260" s="77">
        <f t="shared" si="19"/>
        <v>65.013805599149137</v>
      </c>
    </row>
    <row r="261" spans="1:7" ht="47.25" customHeight="1">
      <c r="A261" s="65" t="s">
        <v>217</v>
      </c>
      <c r="B261" s="72">
        <v>481780.80791000003</v>
      </c>
      <c r="C261" s="72">
        <v>78431.351999999999</v>
      </c>
      <c r="D261" s="72">
        <v>78531.312010000009</v>
      </c>
      <c r="E261" s="77">
        <f t="shared" si="17"/>
        <v>100.12744904614166</v>
      </c>
      <c r="F261" s="72">
        <f t="shared" si="18"/>
        <v>-403249.49590000004</v>
      </c>
      <c r="G261" s="77">
        <f t="shared" si="19"/>
        <v>16.300215932360302</v>
      </c>
    </row>
    <row r="262" spans="1:7" ht="30" customHeight="1">
      <c r="A262" s="63" t="s">
        <v>218</v>
      </c>
      <c r="B262" s="76">
        <v>181.08203</v>
      </c>
      <c r="C262" s="76">
        <v>4653.0309999999999</v>
      </c>
      <c r="D262" s="76">
        <v>5247.4887600000002</v>
      </c>
      <c r="E262" s="75">
        <f t="shared" si="17"/>
        <v>112.77571028432864</v>
      </c>
      <c r="F262" s="76">
        <f t="shared" si="18"/>
        <v>5066.4067300000006</v>
      </c>
      <c r="G262" s="75">
        <f t="shared" si="19"/>
        <v>2897.8517415560232</v>
      </c>
    </row>
    <row r="263" spans="1:7" ht="21.75" customHeight="1">
      <c r="A263" s="63" t="s">
        <v>219</v>
      </c>
      <c r="B263" s="76">
        <v>380853.22536000004</v>
      </c>
      <c r="C263" s="76">
        <v>241146.91453000001</v>
      </c>
      <c r="D263" s="76">
        <v>263910.93887999997</v>
      </c>
      <c r="E263" s="75">
        <f t="shared" si="17"/>
        <v>109.43989865861128</v>
      </c>
      <c r="F263" s="76">
        <f t="shared" si="18"/>
        <v>-116942.28648000007</v>
      </c>
      <c r="G263" s="75">
        <f t="shared" si="19"/>
        <v>69.294657707188691</v>
      </c>
    </row>
    <row r="264" spans="1:7" ht="69" customHeight="1">
      <c r="A264" s="63" t="s">
        <v>220</v>
      </c>
      <c r="B264" s="76">
        <v>120832.34357</v>
      </c>
      <c r="C264" s="76">
        <v>214696.30932</v>
      </c>
      <c r="D264" s="76">
        <v>211946.65007</v>
      </c>
      <c r="E264" s="75">
        <f t="shared" si="17"/>
        <v>98.719279684541902</v>
      </c>
      <c r="F264" s="76">
        <f t="shared" si="18"/>
        <v>91114.306500000006</v>
      </c>
      <c r="G264" s="75">
        <f t="shared" si="19"/>
        <v>175.40556096821553</v>
      </c>
    </row>
    <row r="265" spans="1:7" ht="57" customHeight="1">
      <c r="A265" s="63" t="s">
        <v>221</v>
      </c>
      <c r="B265" s="76">
        <v>-82903.091450000007</v>
      </c>
      <c r="C265" s="76">
        <v>-91617.593999999997</v>
      </c>
      <c r="D265" s="76">
        <v>-94929.176099999997</v>
      </c>
      <c r="E265" s="75">
        <f t="shared" si="17"/>
        <v>103.61457003553269</v>
      </c>
      <c r="F265" s="76">
        <f t="shared" si="18"/>
        <v>-12026.08464999999</v>
      </c>
      <c r="G265" s="75">
        <f t="shared" si="19"/>
        <v>114.50619565526465</v>
      </c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" right="0" top="0.59055118110236227" bottom="0.39370078740157483" header="0.31496062992125984" footer="0.31496062992125984"/>
  <pageSetup paperSize="9" scale="76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Popova_A</cp:lastModifiedBy>
  <cp:lastPrinted>2024-02-13T08:02:02Z</cp:lastPrinted>
  <dcterms:created xsi:type="dcterms:W3CDTF">2008-11-29T07:38:34Z</dcterms:created>
  <dcterms:modified xsi:type="dcterms:W3CDTF">2025-02-07T13:21:03Z</dcterms:modified>
</cp:coreProperties>
</file>