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0" windowWidth="13980" windowHeight="12765"/>
  </bookViews>
  <sheets>
    <sheet name="Лист2" sheetId="5" r:id="rId1"/>
  </sheets>
  <definedNames>
    <definedName name="_xlnm.Print_Titles" localSheetId="0">Лист2!$3:$4</definedName>
    <definedName name="_xlnm.Print_Area" localSheetId="0">Лист2!$A$1:$G$240</definedName>
  </definedNames>
  <calcPr calcId="125725"/>
</workbook>
</file>

<file path=xl/calcChain.xml><?xml version="1.0" encoding="utf-8"?>
<calcChain xmlns="http://schemas.openxmlformats.org/spreadsheetml/2006/main">
  <c r="E5" i="5"/>
  <c r="C74" l="1"/>
  <c r="D74"/>
  <c r="B74"/>
  <c r="D78"/>
  <c r="D9" s="1"/>
  <c r="C78"/>
  <c r="C9" s="1"/>
  <c r="B78"/>
  <c r="B9" s="1"/>
  <c r="C91"/>
  <c r="D91"/>
  <c r="B91"/>
  <c r="G10"/>
  <c r="G13"/>
  <c r="G16"/>
  <c r="G17"/>
  <c r="G18"/>
  <c r="G19"/>
  <c r="G20"/>
  <c r="G21"/>
  <c r="G22"/>
  <c r="G23"/>
  <c r="G27"/>
  <c r="G28"/>
  <c r="G29"/>
  <c r="G30"/>
  <c r="G31"/>
  <c r="G34"/>
  <c r="G35"/>
  <c r="G36"/>
  <c r="G37"/>
  <c r="G41"/>
  <c r="G42"/>
  <c r="G43"/>
  <c r="G47"/>
  <c r="G53"/>
  <c r="G54"/>
  <c r="G57"/>
  <c r="G58"/>
  <c r="G59"/>
  <c r="G67"/>
  <c r="G68"/>
  <c r="G69"/>
  <c r="G70"/>
  <c r="G72"/>
  <c r="G73"/>
  <c r="G80"/>
  <c r="G81"/>
  <c r="G82"/>
  <c r="G83"/>
  <c r="G86"/>
  <c r="G87"/>
  <c r="G88"/>
  <c r="G90"/>
  <c r="G92"/>
  <c r="G93"/>
  <c r="G96"/>
  <c r="G97"/>
  <c r="G99"/>
  <c r="G100"/>
  <c r="G102"/>
  <c r="G103"/>
  <c r="G104"/>
  <c r="G105"/>
  <c r="G106"/>
  <c r="G107"/>
  <c r="G108"/>
  <c r="G112"/>
  <c r="G115"/>
  <c r="G116"/>
  <c r="G117"/>
  <c r="G121"/>
  <c r="G124"/>
  <c r="G127"/>
  <c r="G128"/>
  <c r="G131"/>
  <c r="G133"/>
  <c r="G134"/>
  <c r="G135"/>
  <c r="G144"/>
  <c r="G145"/>
  <c r="G146"/>
  <c r="G149"/>
  <c r="G150"/>
  <c r="G151"/>
  <c r="G152"/>
  <c r="G154"/>
  <c r="G155"/>
  <c r="G161"/>
  <c r="G163"/>
  <c r="G164"/>
  <c r="G167"/>
  <c r="G168"/>
  <c r="G169"/>
  <c r="G170"/>
  <c r="G172"/>
  <c r="G173"/>
  <c r="G174"/>
  <c r="G176"/>
  <c r="G178"/>
  <c r="G180"/>
  <c r="G182"/>
  <c r="G184"/>
  <c r="G185"/>
  <c r="G188"/>
  <c r="G191"/>
  <c r="G192"/>
  <c r="G193"/>
  <c r="G196"/>
  <c r="G198"/>
  <c r="G199"/>
  <c r="G200"/>
  <c r="G201"/>
  <c r="G202"/>
  <c r="G203"/>
  <c r="G204"/>
  <c r="G207"/>
  <c r="G208"/>
  <c r="G209"/>
  <c r="G210"/>
  <c r="G211"/>
  <c r="G212"/>
  <c r="G213"/>
  <c r="G214"/>
  <c r="G215"/>
  <c r="G216"/>
  <c r="G218"/>
  <c r="G219"/>
  <c r="G220"/>
  <c r="G222"/>
  <c r="G223"/>
  <c r="G224"/>
  <c r="G225"/>
  <c r="G226"/>
  <c r="G227"/>
  <c r="G228"/>
  <c r="G229"/>
  <c r="G230"/>
  <c r="G232"/>
  <c r="G233"/>
  <c r="G235"/>
  <c r="G237"/>
  <c r="G238"/>
  <c r="F7"/>
  <c r="F10"/>
  <c r="F11"/>
  <c r="F13"/>
  <c r="F15"/>
  <c r="F16"/>
  <c r="F17"/>
  <c r="F18"/>
  <c r="F19"/>
  <c r="F20"/>
  <c r="F21"/>
  <c r="F22"/>
  <c r="F23"/>
  <c r="F26"/>
  <c r="F27"/>
  <c r="F28"/>
  <c r="F29"/>
  <c r="F30"/>
  <c r="F31"/>
  <c r="F33"/>
  <c r="F34"/>
  <c r="F35"/>
  <c r="F36"/>
  <c r="F37"/>
  <c r="F40"/>
  <c r="F41"/>
  <c r="F42"/>
  <c r="F43"/>
  <c r="F44"/>
  <c r="F45"/>
  <c r="F46"/>
  <c r="F47"/>
  <c r="F48"/>
  <c r="F50"/>
  <c r="F52"/>
  <c r="F53"/>
  <c r="F54"/>
  <c r="F56"/>
  <c r="F57"/>
  <c r="F58"/>
  <c r="F59"/>
  <c r="F60"/>
  <c r="F61"/>
  <c r="F62"/>
  <c r="F63"/>
  <c r="F66"/>
  <c r="F67"/>
  <c r="F68"/>
  <c r="F69"/>
  <c r="F70"/>
  <c r="F71"/>
  <c r="F72"/>
  <c r="F73"/>
  <c r="F75"/>
  <c r="F76"/>
  <c r="F77"/>
  <c r="F79"/>
  <c r="F80"/>
  <c r="F81"/>
  <c r="F82"/>
  <c r="F83"/>
  <c r="F84"/>
  <c r="F86"/>
  <c r="F87"/>
  <c r="F88"/>
  <c r="F89"/>
  <c r="F90"/>
  <c r="F92"/>
  <c r="F93"/>
  <c r="F94"/>
  <c r="F95"/>
  <c r="F96"/>
  <c r="F97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E10"/>
  <c r="E13"/>
  <c r="E16"/>
  <c r="E17"/>
  <c r="E18"/>
  <c r="E19"/>
  <c r="E21"/>
  <c r="E22"/>
  <c r="E23"/>
  <c r="E27"/>
  <c r="E28"/>
  <c r="E29"/>
  <c r="E30"/>
  <c r="E31"/>
  <c r="E34"/>
  <c r="E35"/>
  <c r="E36"/>
  <c r="E37"/>
  <c r="E41"/>
  <c r="E42"/>
  <c r="E47"/>
  <c r="E53"/>
  <c r="E54"/>
  <c r="E57"/>
  <c r="E58"/>
  <c r="E59"/>
  <c r="E67"/>
  <c r="E68"/>
  <c r="E69"/>
  <c r="E70"/>
  <c r="E72"/>
  <c r="E75"/>
  <c r="E77"/>
  <c r="E80"/>
  <c r="E81"/>
  <c r="E82"/>
  <c r="E83"/>
  <c r="E84"/>
  <c r="E86"/>
  <c r="E87"/>
  <c r="E88"/>
  <c r="E90"/>
  <c r="E92"/>
  <c r="E94"/>
  <c r="E96"/>
  <c r="E97"/>
  <c r="E102"/>
  <c r="E103"/>
  <c r="E104"/>
  <c r="E105"/>
  <c r="E108"/>
  <c r="E109"/>
  <c r="E110"/>
  <c r="E111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5"/>
  <c r="E146"/>
  <c r="E147"/>
  <c r="E148"/>
  <c r="E149"/>
  <c r="E150"/>
  <c r="E151"/>
  <c r="E152"/>
  <c r="E153"/>
  <c r="E154"/>
  <c r="E155"/>
  <c r="E157"/>
  <c r="E158"/>
  <c r="E159"/>
  <c r="E160"/>
  <c r="E161"/>
  <c r="E162"/>
  <c r="E16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20"/>
  <c r="E226"/>
  <c r="E227"/>
  <c r="C32"/>
  <c r="D32"/>
  <c r="B32"/>
  <c r="E32" l="1"/>
  <c r="G32"/>
  <c r="F32"/>
  <c r="C98"/>
  <c r="D98"/>
  <c r="C85"/>
  <c r="D85"/>
  <c r="C65"/>
  <c r="C64" s="1"/>
  <c r="D65"/>
  <c r="C55"/>
  <c r="D55"/>
  <c r="C51"/>
  <c r="D51"/>
  <c r="C39"/>
  <c r="C38" s="1"/>
  <c r="D39"/>
  <c r="C25"/>
  <c r="C24" s="1"/>
  <c r="D25"/>
  <c r="E55" l="1"/>
  <c r="E74"/>
  <c r="E78"/>
  <c r="E51"/>
  <c r="E91"/>
  <c r="D38"/>
  <c r="E39"/>
  <c r="D24"/>
  <c r="E25"/>
  <c r="E85"/>
  <c r="D64"/>
  <c r="E65"/>
  <c r="C49"/>
  <c r="D49"/>
  <c r="C14"/>
  <c r="C8" s="1"/>
  <c r="D14"/>
  <c r="G5"/>
  <c r="F5"/>
  <c r="E14" l="1"/>
  <c r="E38"/>
  <c r="E64"/>
  <c r="E9"/>
  <c r="E24"/>
  <c r="E49"/>
  <c r="C12"/>
  <c r="D12"/>
  <c r="D8"/>
  <c r="E8" s="1"/>
  <c r="C6"/>
  <c r="B98"/>
  <c r="B85"/>
  <c r="E12" l="1"/>
  <c r="F85"/>
  <c r="G85"/>
  <c r="F98"/>
  <c r="G98"/>
  <c r="F91"/>
  <c r="G91"/>
  <c r="D6"/>
  <c r="B14"/>
  <c r="G14" l="1"/>
  <c r="F14"/>
  <c r="E6"/>
  <c r="B12"/>
  <c r="G12" l="1"/>
  <c r="F12"/>
  <c r="F78"/>
  <c r="G78"/>
  <c r="B51"/>
  <c r="G74" l="1"/>
  <c r="F74"/>
  <c r="G51"/>
  <c r="F51"/>
  <c r="B65"/>
  <c r="B55"/>
  <c r="B39"/>
  <c r="G65" l="1"/>
  <c r="F65"/>
  <c r="G55"/>
  <c r="F55"/>
  <c r="F39"/>
  <c r="G39"/>
  <c r="B64"/>
  <c r="B49"/>
  <c r="B38"/>
  <c r="B25"/>
  <c r="F38" l="1"/>
  <c r="G38"/>
  <c r="F49"/>
  <c r="G49"/>
  <c r="B8"/>
  <c r="F25"/>
  <c r="G25"/>
  <c r="F64"/>
  <c r="G64"/>
  <c r="G9"/>
  <c r="F9"/>
  <c r="B24"/>
  <c r="F8" l="1"/>
  <c r="G8"/>
  <c r="G24"/>
  <c r="F24"/>
  <c r="B6"/>
  <c r="F6" l="1"/>
  <c r="G6"/>
</calcChain>
</file>

<file path=xl/sharedStrings.xml><?xml version="1.0" encoding="utf-8"?>
<sst xmlns="http://schemas.openxmlformats.org/spreadsheetml/2006/main" count="244" uniqueCount="235">
  <si>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</si>
  <si>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</si>
  <si>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</si>
  <si>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</si>
  <si>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</si>
  <si>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</si>
  <si>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</si>
  <si>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</si>
  <si>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</si>
  <si>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</si>
  <si>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</si>
  <si>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</si>
  <si>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</si>
  <si>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</si>
  <si>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</si>
  <si>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</si>
  <si>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</si>
  <si>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</si>
  <si>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</si>
  <si>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</si>
  <si>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</si>
  <si>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</si>
  <si>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</si>
  <si>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</si>
  <si>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</si>
  <si>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</si>
  <si>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</si>
  <si>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</si>
  <si>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</si>
  <si>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</si>
  <si>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</si>
  <si>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</si>
  <si>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</si>
  <si>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</si>
  <si>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</si>
  <si>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</si>
  <si>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</si>
  <si>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</si>
  <si>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</si>
  <si>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</si>
  <si>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</si>
  <si>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</si>
  <si>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</si>
  <si>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</si>
  <si>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</si>
  <si>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</si>
  <si>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</si>
  <si>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</si>
  <si>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</si>
  <si>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</si>
  <si>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</si>
  <si>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</si>
  <si>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</si>
  <si>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</si>
  <si>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</si>
  <si>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</si>
  <si>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</si>
  <si>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</si>
  <si>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</si>
  <si>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</si>
  <si>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</si>
  <si>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Плата за использование лесов</t>
  </si>
  <si>
    <t xml:space="preserve">     в сумме                                        (+/-)</t>
  </si>
  <si>
    <t>Плата за пользование водными объектами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</si>
  <si>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</si>
  <si>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</si>
  <si>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</si>
  <si>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</si>
  <si>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</si>
  <si>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</si>
  <si>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</si>
  <si>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</si>
  <si>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</si>
  <si>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</si>
  <si>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Фактически поступило с начала года на 01.04.2023 г. 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</si>
  <si>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</si>
  <si>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</si>
  <si>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</si>
  <si>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</si>
  <si>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</si>
  <si>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</si>
  <si>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</si>
  <si>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</si>
  <si>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</si>
  <si>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</si>
  <si>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</si>
  <si>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</si>
  <si>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</si>
  <si>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</si>
  <si>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</si>
  <si>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</si>
  <si>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</si>
  <si>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</si>
  <si>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</si>
  <si>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</si>
  <si>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</si>
  <si>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</si>
  <si>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</si>
  <si>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</si>
  <si>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</si>
  <si>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</si>
  <si>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</si>
  <si>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</si>
  <si>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</si>
  <si>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</si>
  <si>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</si>
  <si>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</si>
  <si>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</si>
  <si>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</si>
  <si>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</si>
  <si>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</si>
  <si>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</si>
  <si>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</si>
  <si>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</si>
  <si>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</si>
  <si>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</si>
  <si>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</si>
  <si>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</si>
  <si>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</si>
  <si>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</si>
  <si>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</si>
  <si>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</si>
  <si>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</si>
  <si>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</si>
  <si>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</si>
  <si>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</si>
  <si>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</si>
  <si>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</si>
  <si>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</si>
  <si>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</si>
  <si>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</si>
  <si>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</si>
  <si>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</si>
  <si>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</si>
  <si>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</si>
  <si>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</si>
  <si>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</si>
  <si>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</si>
  <si>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</si>
  <si>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</si>
  <si>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</si>
  <si>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</si>
  <si>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</si>
  <si>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</si>
  <si>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</si>
  <si>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</si>
  <si>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</si>
  <si>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</si>
  <si>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</si>
  <si>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</si>
  <si>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</si>
  <si>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</si>
  <si>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</si>
  <si>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</si>
  <si>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</si>
  <si>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</si>
  <si>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</si>
  <si>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</si>
  <si>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</si>
  <si>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</si>
  <si>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</si>
  <si>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</si>
  <si>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</si>
  <si>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</si>
  <si>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</si>
  <si>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</si>
  <si>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</si>
  <si>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</si>
  <si>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</si>
  <si>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</si>
  <si>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</si>
  <si>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</si>
  <si>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</si>
  <si>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</si>
  <si>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</si>
  <si>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</si>
  <si>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</si>
  <si>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</si>
  <si>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</si>
  <si>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</si>
  <si>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</si>
  <si>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</si>
  <si>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</si>
  <si>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</si>
  <si>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</si>
  <si>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</si>
  <si>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</si>
  <si>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</si>
  <si>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</si>
  <si>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доходов в областной бюджет Курской области                                                                                           за 1 квартал 2024 года в сравнении с плановыми значениями и соответствующим периодом прошлого года   </t>
  </si>
  <si>
    <t xml:space="preserve">Фактически поступило с начала года на 01.04.2024 г. </t>
  </si>
  <si>
    <t>% выполнения фактических поступлений на 01.04.2024 г. к плану 2024 года</t>
  </si>
  <si>
    <t xml:space="preserve">Отклонения факта на 01.04.2024 г. от 01.04.2023 г.,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</si>
  <si>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</si>
  <si>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</si>
  <si>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добычу полезных ископаемых в виде железной руды (за исключением окисленных железистых кварцитов)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</si>
  <si>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</si>
  <si>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</si>
  <si>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</si>
  <si>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</t>
  </si>
  <si>
    <t>Субсидии бюджетам субъектов Российской Федерации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</si>
  <si>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</si>
  <si>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 от 2-х до 4-х лет системами непрерывного мониторинга глюкозы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</si>
  <si>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</si>
  <si>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Субсидии бюджетам субъектов Российской Федерации на реализацию программы комплексного развития молодежной политики в регионах Российской Федерации "Регион для молодых"</t>
  </si>
  <si>
    <t>Субсидии бюджетам субъектов Российской Федерации на создание системы долговременного ухода за гражданами пожилого возраста и инвалидами</t>
  </si>
  <si>
    <t>Субсидии бюджетам субъектов Российской Федерации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</si>
  <si>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Межбюджетные трансферты,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</si>
  <si>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</si>
  <si>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Прочие межбюджетные трансферты, передаваемые бюджетам субъектов Российской Федерации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</si>
  <si>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</si>
  <si>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</si>
  <si>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субъектов Российской Федерации на оснащение оборудованием региональных сосудистых центров и первичных сосудистых отделений</t>
  </si>
  <si>
    <t>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</si>
  <si>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субъектов Российской Федерации в целях достижения результатов национального проекта "Производительность труда"</t>
  </si>
  <si>
    <t>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</si>
  <si>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Субсидии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</si>
  <si>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субъектов Российской Федерации на создание школ креативных индустрий</t>
  </si>
  <si>
    <t>Субсидии бюджетам субъектов Российской Федерации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</si>
  <si>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субъектов Российской Федерации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</si>
  <si>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</si>
  <si>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</si>
  <si>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субъектов Российской Федерации на возмещение части затрат на уплату процентов по инвестиционным кредитам (займам) в агропромышленном комплексе</t>
  </si>
  <si>
    <t>Субсидии бюджетам субъектов Российской Федерации на создание виртуальных концертных залов</t>
  </si>
  <si>
    <t>Субсидии бюджетам субъектов Российской Федерации на создание модельных муниципальных библиотек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</si>
  <si>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</si>
  <si>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</si>
  <si>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субъектов Российской Федерации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</si>
  <si>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субъектов Российской Федерации на реконструкцию и капитальный ремонт региональных и муниципальных музеев</t>
  </si>
  <si>
    <t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</si>
  <si>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>Субсидии бюджетам субъектов Российской Федерации на развитие зарядной инфраструктуры для электромобилей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</si>
  <si>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</si>
  <si>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</si>
  <si>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Утверждено в бюджете на 2024 год (№ 109-ЗКО от 13.12.2023)*</t>
  </si>
  <si>
    <t>*в соответствии с Законом Курской области от 13.12.2023 № 109-ЗКО «Об областном бюджете на 2024 год и на плановый период 2025 и 2026 годов»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</si>
</sst>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5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quotePrefix="1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Protection="1">
      <protection locked="0"/>
    </xf>
    <xf numFmtId="4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16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5" fillId="0" borderId="0" xfId="0" applyFont="1"/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22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16" fillId="0" borderId="1" xfId="0" applyFont="1" applyBorder="1"/>
    <xf numFmtId="0" fontId="0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1"/>
  <sheetViews>
    <sheetView tabSelected="1" view="pageBreakPreview" zoomScaleNormal="100" zoomScaleSheetLayoutView="100" workbookViewId="0">
      <selection activeCell="A133" sqref="A133"/>
    </sheetView>
  </sheetViews>
  <sheetFormatPr defaultRowHeight="15"/>
  <cols>
    <col min="1" max="1" width="40.85546875" style="48" customWidth="1"/>
    <col min="2" max="2" width="15" style="1" customWidth="1"/>
    <col min="3" max="3" width="14.7109375" style="1" customWidth="1"/>
    <col min="4" max="4" width="13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60.75" customHeight="1">
      <c r="A1" s="60" t="s">
        <v>189</v>
      </c>
      <c r="B1" s="60"/>
      <c r="C1" s="60"/>
      <c r="D1" s="60"/>
      <c r="E1" s="60"/>
      <c r="F1" s="61"/>
      <c r="G1" s="61"/>
    </row>
    <row r="2" spans="1:11" ht="15" customHeight="1">
      <c r="C2" s="12"/>
      <c r="D2" s="4"/>
      <c r="E2" s="4"/>
      <c r="F2" s="59" t="s">
        <v>30</v>
      </c>
      <c r="G2" s="59"/>
    </row>
    <row r="3" spans="1:11" s="2" customFormat="1" ht="44.25" customHeight="1">
      <c r="A3" s="63" t="s">
        <v>2</v>
      </c>
      <c r="B3" s="63" t="s">
        <v>74</v>
      </c>
      <c r="C3" s="57" t="s">
        <v>233</v>
      </c>
      <c r="D3" s="63" t="s">
        <v>190</v>
      </c>
      <c r="E3" s="57" t="s">
        <v>191</v>
      </c>
      <c r="F3" s="62" t="s">
        <v>192</v>
      </c>
      <c r="G3" s="62"/>
    </row>
    <row r="4" spans="1:11" s="3" customFormat="1" ht="33" customHeight="1">
      <c r="A4" s="63"/>
      <c r="B4" s="58"/>
      <c r="C4" s="58"/>
      <c r="D4" s="58"/>
      <c r="E4" s="64"/>
      <c r="F4" s="25" t="s">
        <v>62</v>
      </c>
      <c r="G4" s="25" t="s">
        <v>29</v>
      </c>
      <c r="I4" s="47"/>
      <c r="J4" s="18"/>
    </row>
    <row r="5" spans="1:11" s="3" customFormat="1" ht="21.75" customHeight="1">
      <c r="A5" s="33" t="s">
        <v>84</v>
      </c>
      <c r="B5" s="30">
        <v>25367682.35774</v>
      </c>
      <c r="C5" s="30">
        <v>83214671</v>
      </c>
      <c r="D5" s="30">
        <v>20056296</v>
      </c>
      <c r="E5" s="31">
        <f>D5/C5*100</f>
        <v>24.101875016726318</v>
      </c>
      <c r="F5" s="5">
        <f>D5-B5</f>
        <v>-5311386.3577399999</v>
      </c>
      <c r="G5" s="26">
        <f>D5/B5*100</f>
        <v>79.062390159109555</v>
      </c>
      <c r="J5" s="18"/>
    </row>
    <row r="6" spans="1:11" ht="15.75" customHeight="1">
      <c r="A6" s="34" t="s">
        <v>52</v>
      </c>
      <c r="B6" s="5">
        <f>B8+B9</f>
        <v>14000199</v>
      </c>
      <c r="C6" s="5">
        <f t="shared" ref="C6:D6" si="0">C8+C9</f>
        <v>64943390</v>
      </c>
      <c r="D6" s="5">
        <f t="shared" si="0"/>
        <v>14482519</v>
      </c>
      <c r="E6" s="31">
        <f t="shared" ref="E6:E69" si="1">D6/C6*100</f>
        <v>22.300220237964172</v>
      </c>
      <c r="F6" s="5">
        <f t="shared" ref="F6:F69" si="2">D6-B6</f>
        <v>482320</v>
      </c>
      <c r="G6" s="26">
        <f t="shared" ref="G6:G69" si="3">D6/B6*100</f>
        <v>103.44509388759403</v>
      </c>
      <c r="H6" s="17"/>
      <c r="I6" s="17"/>
      <c r="J6" s="17"/>
    </row>
    <row r="7" spans="1:11" ht="15.75">
      <c r="A7" s="35" t="s">
        <v>31</v>
      </c>
      <c r="B7" s="5"/>
      <c r="C7" s="5"/>
      <c r="D7" s="51"/>
      <c r="E7" s="31"/>
      <c r="F7" s="5">
        <f t="shared" si="2"/>
        <v>0</v>
      </c>
      <c r="G7" s="26"/>
      <c r="H7" s="17"/>
      <c r="I7" s="17"/>
      <c r="J7" s="17"/>
    </row>
    <row r="8" spans="1:11" ht="15.75">
      <c r="A8" s="34" t="s">
        <v>17</v>
      </c>
      <c r="B8" s="5">
        <f>B13+B14+B25+B39+B44+B45+B46+B50+B51+B55+B59+B60+B65+B71+B72+B73+B47</f>
        <v>13691780</v>
      </c>
      <c r="C8" s="5">
        <f>C13+C14+C25+C39+C44+C45+C46+C50+C51+C55+C59+C60+C65+C71+C72+C73+C47</f>
        <v>63529938</v>
      </c>
      <c r="D8" s="5">
        <f>D13+D14+D25+D39+D44+D45+D46+D50+D51+D55+D59+D60+D65+D71+D72+D73+D47</f>
        <v>13885840</v>
      </c>
      <c r="E8" s="31">
        <f>D8/C8*100</f>
        <v>21.857159690601303</v>
      </c>
      <c r="F8" s="5">
        <f t="shared" si="2"/>
        <v>194060</v>
      </c>
      <c r="G8" s="26">
        <f t="shared" si="3"/>
        <v>101.41734675842002</v>
      </c>
      <c r="H8" s="17"/>
      <c r="I8" s="17"/>
    </row>
    <row r="9" spans="1:11" ht="21" customHeight="1">
      <c r="A9" s="34" t="s">
        <v>16</v>
      </c>
      <c r="B9" s="5">
        <f>B75+B77+B78+B83+B84+B86+B87+B88+B89+B90+B92+B93+B96+B97+B99+B100+B94+B76+B101</f>
        <v>308419</v>
      </c>
      <c r="C9" s="5">
        <f t="shared" ref="C9:D9" si="4">C75+C77+C78+C83+C84+C86+C87+C88+C89+C90+C92+C93+C96+C97+C99+C100+C94+C76+C101</f>
        <v>1413452</v>
      </c>
      <c r="D9" s="5">
        <f t="shared" si="4"/>
        <v>596679</v>
      </c>
      <c r="E9" s="31">
        <f t="shared" si="1"/>
        <v>42.214309364591088</v>
      </c>
      <c r="F9" s="5">
        <f t="shared" si="2"/>
        <v>288260</v>
      </c>
      <c r="G9" s="26">
        <f t="shared" si="3"/>
        <v>193.46376196019054</v>
      </c>
      <c r="H9" s="17"/>
      <c r="I9" s="17"/>
    </row>
    <row r="10" spans="1:11" ht="2.25" hidden="1" customHeight="1">
      <c r="A10" s="34"/>
      <c r="B10" s="7"/>
      <c r="C10" s="5"/>
      <c r="D10" s="51"/>
      <c r="E10" s="31" t="e">
        <f t="shared" si="1"/>
        <v>#DIV/0!</v>
      </c>
      <c r="F10" s="5">
        <f t="shared" si="2"/>
        <v>0</v>
      </c>
      <c r="G10" s="26" t="e">
        <f t="shared" si="3"/>
        <v>#DIV/0!</v>
      </c>
      <c r="I10" s="17"/>
    </row>
    <row r="11" spans="1:11" ht="15.75">
      <c r="A11" s="36" t="s">
        <v>3</v>
      </c>
      <c r="B11" s="7"/>
      <c r="C11" s="20"/>
      <c r="D11" s="51"/>
      <c r="E11" s="31"/>
      <c r="F11" s="5">
        <f t="shared" si="2"/>
        <v>0</v>
      </c>
      <c r="G11" s="26"/>
      <c r="I11" s="17"/>
    </row>
    <row r="12" spans="1:11" ht="15.75">
      <c r="A12" s="36" t="s">
        <v>75</v>
      </c>
      <c r="B12" s="20">
        <f>B13+B14</f>
        <v>9961572</v>
      </c>
      <c r="C12" s="20">
        <f t="shared" ref="C12:D12" si="5">C13+C14</f>
        <v>43955733</v>
      </c>
      <c r="D12" s="20">
        <f t="shared" si="5"/>
        <v>9498566</v>
      </c>
      <c r="E12" s="31">
        <f>D12/C12*100</f>
        <v>21.609390520230885</v>
      </c>
      <c r="F12" s="5">
        <f t="shared" si="2"/>
        <v>-463006</v>
      </c>
      <c r="G12" s="26">
        <f t="shared" si="3"/>
        <v>95.352078969062319</v>
      </c>
      <c r="I12" s="17"/>
    </row>
    <row r="13" spans="1:11" s="1" customFormat="1" ht="15.75">
      <c r="A13" s="37" t="s">
        <v>4</v>
      </c>
      <c r="B13" s="7">
        <v>7294580</v>
      </c>
      <c r="C13" s="7">
        <v>24871749</v>
      </c>
      <c r="D13" s="7">
        <v>5765511</v>
      </c>
      <c r="E13" s="31">
        <f t="shared" si="1"/>
        <v>23.180963268807513</v>
      </c>
      <c r="F13" s="5">
        <f t="shared" si="2"/>
        <v>-1529069</v>
      </c>
      <c r="G13" s="26">
        <f t="shared" si="3"/>
        <v>79.038285960260907</v>
      </c>
      <c r="H13" s="11"/>
      <c r="I13" s="17"/>
      <c r="K13" s="12"/>
    </row>
    <row r="14" spans="1:11" s="1" customFormat="1" ht="15" customHeight="1">
      <c r="A14" s="37" t="s">
        <v>5</v>
      </c>
      <c r="B14" s="19">
        <f>B16+B17+B18+B19+B20+B21+B22+B23</f>
        <v>2666992</v>
      </c>
      <c r="C14" s="19">
        <f t="shared" ref="C14:D14" si="6">C16+C17+C18+C19+C20+C21+C22+C23</f>
        <v>19083984</v>
      </c>
      <c r="D14" s="19">
        <f t="shared" si="6"/>
        <v>3733055</v>
      </c>
      <c r="E14" s="31">
        <f>D14/C14*100</f>
        <v>19.561193302195182</v>
      </c>
      <c r="F14" s="5">
        <f t="shared" si="2"/>
        <v>1066063</v>
      </c>
      <c r="G14" s="26">
        <f t="shared" si="3"/>
        <v>139.97248585672548</v>
      </c>
      <c r="H14" s="11"/>
      <c r="I14" s="17"/>
    </row>
    <row r="15" spans="1:11" s="6" customFormat="1" ht="15.75">
      <c r="A15" s="36" t="s">
        <v>31</v>
      </c>
      <c r="B15" s="9"/>
      <c r="C15" s="7"/>
      <c r="D15" s="24"/>
      <c r="E15" s="31"/>
      <c r="F15" s="5">
        <f t="shared" si="2"/>
        <v>0</v>
      </c>
      <c r="G15" s="26"/>
      <c r="H15" s="11"/>
      <c r="I15" s="17"/>
    </row>
    <row r="16" spans="1:11" s="6" customFormat="1" ht="110.25" customHeight="1">
      <c r="A16" s="27" t="s">
        <v>193</v>
      </c>
      <c r="B16" s="9">
        <v>2458325</v>
      </c>
      <c r="C16" s="9">
        <v>16718692</v>
      </c>
      <c r="D16" s="9">
        <v>3385920</v>
      </c>
      <c r="E16" s="31">
        <f t="shared" si="1"/>
        <v>20.252302034154347</v>
      </c>
      <c r="F16" s="5">
        <f t="shared" si="2"/>
        <v>927595</v>
      </c>
      <c r="G16" s="26">
        <f t="shared" si="3"/>
        <v>137.73280587391821</v>
      </c>
      <c r="H16" s="11"/>
    </row>
    <row r="17" spans="1:11" s="6" customFormat="1" ht="101.25">
      <c r="A17" s="27" t="s">
        <v>60</v>
      </c>
      <c r="B17" s="9">
        <v>-3742</v>
      </c>
      <c r="C17" s="9">
        <v>170950</v>
      </c>
      <c r="D17" s="9">
        <v>2598</v>
      </c>
      <c r="E17" s="31">
        <f t="shared" si="1"/>
        <v>1.5197426147996489</v>
      </c>
      <c r="F17" s="5">
        <f t="shared" si="2"/>
        <v>6340</v>
      </c>
      <c r="G17" s="26">
        <f t="shared" si="3"/>
        <v>-69.428113308391232</v>
      </c>
      <c r="H17" s="11"/>
    </row>
    <row r="18" spans="1:11" s="6" customFormat="1" ht="87.75" customHeight="1">
      <c r="A18" s="27" t="s">
        <v>194</v>
      </c>
      <c r="B18" s="9">
        <v>3613</v>
      </c>
      <c r="C18" s="9">
        <v>234609</v>
      </c>
      <c r="D18" s="9">
        <v>16147</v>
      </c>
      <c r="E18" s="31">
        <f t="shared" si="1"/>
        <v>6.8825151635274011</v>
      </c>
      <c r="F18" s="5">
        <f t="shared" si="2"/>
        <v>12534</v>
      </c>
      <c r="G18" s="26">
        <f t="shared" si="3"/>
        <v>446.9139219485192</v>
      </c>
      <c r="H18" s="11"/>
    </row>
    <row r="19" spans="1:11" s="6" customFormat="1" ht="84" customHeight="1">
      <c r="A19" s="27" t="s">
        <v>59</v>
      </c>
      <c r="B19" s="9">
        <v>18806</v>
      </c>
      <c r="C19" s="9">
        <v>213115</v>
      </c>
      <c r="D19" s="9">
        <v>39430</v>
      </c>
      <c r="E19" s="31">
        <f t="shared" si="1"/>
        <v>18.501747882598597</v>
      </c>
      <c r="F19" s="5">
        <f t="shared" si="2"/>
        <v>20624</v>
      </c>
      <c r="G19" s="26">
        <f t="shared" si="3"/>
        <v>209.66712751249602</v>
      </c>
      <c r="H19" s="11"/>
    </row>
    <row r="20" spans="1:11" s="6" customFormat="1" ht="54" customHeight="1">
      <c r="A20" s="27" t="s">
        <v>73</v>
      </c>
      <c r="B20" s="9">
        <v>-8</v>
      </c>
      <c r="C20" s="9"/>
      <c r="D20" s="9">
        <v>-4</v>
      </c>
      <c r="E20" s="31"/>
      <c r="F20" s="5">
        <f t="shared" si="2"/>
        <v>4</v>
      </c>
      <c r="G20" s="26">
        <f t="shared" si="3"/>
        <v>50</v>
      </c>
      <c r="H20" s="11"/>
    </row>
    <row r="21" spans="1:11" s="6" customFormat="1" ht="41.25" customHeight="1">
      <c r="A21" s="27" t="s">
        <v>66</v>
      </c>
      <c r="B21" s="9">
        <v>96027</v>
      </c>
      <c r="C21" s="9">
        <v>374016</v>
      </c>
      <c r="D21" s="9">
        <v>54255</v>
      </c>
      <c r="E21" s="31">
        <f t="shared" si="1"/>
        <v>14.506063911704311</v>
      </c>
      <c r="F21" s="5">
        <f t="shared" si="2"/>
        <v>-41772</v>
      </c>
      <c r="G21" s="26">
        <f t="shared" si="3"/>
        <v>56.499734449686024</v>
      </c>
      <c r="H21" s="14"/>
      <c r="I21" s="15"/>
      <c r="K21" s="13"/>
    </row>
    <row r="22" spans="1:11" s="6" customFormat="1" ht="74.25" customHeight="1">
      <c r="A22" s="28" t="s">
        <v>70</v>
      </c>
      <c r="B22" s="9">
        <v>29804</v>
      </c>
      <c r="C22" s="9">
        <v>139278</v>
      </c>
      <c r="D22" s="9">
        <v>78018</v>
      </c>
      <c r="E22" s="31">
        <f t="shared" si="1"/>
        <v>56.016025502950924</v>
      </c>
      <c r="F22" s="5">
        <f t="shared" si="2"/>
        <v>48214</v>
      </c>
      <c r="G22" s="26">
        <f t="shared" si="3"/>
        <v>261.77023218359949</v>
      </c>
      <c r="H22" s="14"/>
      <c r="I22" s="15"/>
      <c r="K22" s="13"/>
    </row>
    <row r="23" spans="1:11" s="6" customFormat="1" ht="78.75">
      <c r="A23" s="28" t="s">
        <v>71</v>
      </c>
      <c r="B23" s="9">
        <v>64167</v>
      </c>
      <c r="C23" s="9">
        <v>1233324</v>
      </c>
      <c r="D23" s="9">
        <v>156691</v>
      </c>
      <c r="E23" s="31">
        <f t="shared" si="1"/>
        <v>12.704771819894853</v>
      </c>
      <c r="F23" s="5">
        <f t="shared" si="2"/>
        <v>92524</v>
      </c>
      <c r="G23" s="26">
        <f t="shared" si="3"/>
        <v>244.19249770131066</v>
      </c>
      <c r="H23" s="14"/>
      <c r="I23" s="15"/>
      <c r="K23" s="13"/>
    </row>
    <row r="24" spans="1:11" s="6" customFormat="1" ht="24" customHeight="1">
      <c r="A24" s="27" t="s">
        <v>76</v>
      </c>
      <c r="B24" s="9">
        <f>B25</f>
        <v>1388349</v>
      </c>
      <c r="C24" s="9">
        <f t="shared" ref="C24:D24" si="7">C25</f>
        <v>6127052</v>
      </c>
      <c r="D24" s="9">
        <f t="shared" si="7"/>
        <v>1503344</v>
      </c>
      <c r="E24" s="31">
        <f t="shared" si="1"/>
        <v>24.536171718470808</v>
      </c>
      <c r="F24" s="5">
        <f t="shared" si="2"/>
        <v>114995</v>
      </c>
      <c r="G24" s="26">
        <f t="shared" si="3"/>
        <v>108.28285971322774</v>
      </c>
      <c r="H24" s="14"/>
      <c r="I24" s="15"/>
      <c r="K24" s="13"/>
    </row>
    <row r="25" spans="1:11" s="6" customFormat="1" ht="30" customHeight="1">
      <c r="A25" s="37" t="s">
        <v>6</v>
      </c>
      <c r="B25" s="19">
        <f>B27+B28+B29+B30+B31+B32</f>
        <v>1388349</v>
      </c>
      <c r="C25" s="19">
        <f t="shared" ref="C25:D25" si="8">C27+C28+C29+C30+C31+C32</f>
        <v>6127052</v>
      </c>
      <c r="D25" s="19">
        <f t="shared" si="8"/>
        <v>1503344</v>
      </c>
      <c r="E25" s="31">
        <f t="shared" si="1"/>
        <v>24.536171718470808</v>
      </c>
      <c r="F25" s="5">
        <f t="shared" si="2"/>
        <v>114995</v>
      </c>
      <c r="G25" s="26">
        <f t="shared" si="3"/>
        <v>108.28285971322774</v>
      </c>
      <c r="H25" s="11"/>
      <c r="I25" s="16"/>
    </row>
    <row r="26" spans="1:11" s="6" customFormat="1" ht="15.75">
      <c r="A26" s="36" t="s">
        <v>31</v>
      </c>
      <c r="B26" s="9"/>
      <c r="C26" s="7"/>
      <c r="D26" s="24"/>
      <c r="E26" s="31"/>
      <c r="F26" s="5">
        <f t="shared" si="2"/>
        <v>0</v>
      </c>
      <c r="G26" s="26"/>
      <c r="H26" s="11"/>
      <c r="I26" s="16"/>
      <c r="J26" s="16"/>
    </row>
    <row r="27" spans="1:11" s="6" customFormat="1" ht="15.75">
      <c r="A27" s="36" t="s">
        <v>35</v>
      </c>
      <c r="B27" s="9">
        <v>45575</v>
      </c>
      <c r="C27" s="9">
        <v>121963</v>
      </c>
      <c r="D27" s="9">
        <v>43383</v>
      </c>
      <c r="E27" s="31">
        <f t="shared" si="1"/>
        <v>35.570623877733411</v>
      </c>
      <c r="F27" s="5">
        <f t="shared" si="2"/>
        <v>-2192</v>
      </c>
      <c r="G27" s="26">
        <f t="shared" si="3"/>
        <v>95.190345584201864</v>
      </c>
      <c r="H27" s="11"/>
      <c r="I27" s="16"/>
    </row>
    <row r="28" spans="1:11" s="6" customFormat="1" ht="15.75">
      <c r="A28" s="36" t="s">
        <v>36</v>
      </c>
      <c r="B28" s="9">
        <v>-318</v>
      </c>
      <c r="C28" s="9">
        <v>2795</v>
      </c>
      <c r="D28" s="9">
        <v>36</v>
      </c>
      <c r="E28" s="31">
        <f t="shared" si="1"/>
        <v>1.2880143112701252</v>
      </c>
      <c r="F28" s="5">
        <f t="shared" si="2"/>
        <v>354</v>
      </c>
      <c r="G28" s="26">
        <f t="shared" si="3"/>
        <v>-11.320754716981133</v>
      </c>
      <c r="H28" s="11"/>
      <c r="I28" s="16"/>
    </row>
    <row r="29" spans="1:11" s="6" customFormat="1" ht="15.75">
      <c r="A29" s="36" t="s">
        <v>37</v>
      </c>
      <c r="B29" s="9">
        <v>44506</v>
      </c>
      <c r="C29" s="9">
        <v>227211</v>
      </c>
      <c r="D29" s="9">
        <v>49411</v>
      </c>
      <c r="E29" s="31">
        <f t="shared" si="1"/>
        <v>21.746746416326673</v>
      </c>
      <c r="F29" s="5">
        <f t="shared" si="2"/>
        <v>4905</v>
      </c>
      <c r="G29" s="26">
        <f t="shared" si="3"/>
        <v>111.02098593448075</v>
      </c>
      <c r="H29" s="11"/>
      <c r="I29" s="16"/>
    </row>
    <row r="30" spans="1:11" s="6" customFormat="1" ht="15.75">
      <c r="A30" s="36" t="s">
        <v>38</v>
      </c>
      <c r="B30" s="9">
        <v>257568</v>
      </c>
      <c r="C30" s="9">
        <v>1217872</v>
      </c>
      <c r="D30" s="9">
        <v>251811</v>
      </c>
      <c r="E30" s="31">
        <f t="shared" si="1"/>
        <v>20.676310810988348</v>
      </c>
      <c r="F30" s="5">
        <f t="shared" si="2"/>
        <v>-5757</v>
      </c>
      <c r="G30" s="26">
        <f t="shared" si="3"/>
        <v>97.76486209467015</v>
      </c>
      <c r="H30" s="11"/>
      <c r="I30" s="16"/>
    </row>
    <row r="31" spans="1:11" s="6" customFormat="1" ht="15.75">
      <c r="A31" s="36" t="s">
        <v>53</v>
      </c>
      <c r="B31" s="9">
        <v>4837</v>
      </c>
      <c r="C31" s="9">
        <v>31262</v>
      </c>
      <c r="D31" s="9">
        <v>7728</v>
      </c>
      <c r="E31" s="31">
        <f t="shared" si="1"/>
        <v>24.720107478728167</v>
      </c>
      <c r="F31" s="5">
        <f t="shared" si="2"/>
        <v>2891</v>
      </c>
      <c r="G31" s="26">
        <f t="shared" si="3"/>
        <v>159.76845151953691</v>
      </c>
      <c r="H31" s="11"/>
      <c r="I31" s="16"/>
    </row>
    <row r="32" spans="1:11" s="6" customFormat="1" ht="15.75">
      <c r="A32" s="36" t="s">
        <v>39</v>
      </c>
      <c r="B32" s="20">
        <f>B34+B35+B36+B37</f>
        <v>1036181</v>
      </c>
      <c r="C32" s="20">
        <f t="shared" ref="C32:D32" si="9">C34+C35+C36+C37</f>
        <v>4525949</v>
      </c>
      <c r="D32" s="20">
        <f t="shared" si="9"/>
        <v>1150975</v>
      </c>
      <c r="E32" s="31">
        <f t="shared" si="1"/>
        <v>25.430578205808331</v>
      </c>
      <c r="F32" s="5">
        <f t="shared" si="2"/>
        <v>114794</v>
      </c>
      <c r="G32" s="26">
        <f t="shared" si="3"/>
        <v>111.07856638946285</v>
      </c>
      <c r="H32" s="11"/>
      <c r="I32" s="16"/>
    </row>
    <row r="33" spans="1:9" s="6" customFormat="1" ht="15.75">
      <c r="A33" s="36" t="s">
        <v>3</v>
      </c>
      <c r="B33" s="9"/>
      <c r="C33" s="7"/>
      <c r="D33" s="24"/>
      <c r="E33" s="31"/>
      <c r="F33" s="5">
        <f t="shared" si="2"/>
        <v>0</v>
      </c>
      <c r="G33" s="26"/>
      <c r="H33" s="11"/>
      <c r="I33" s="16"/>
    </row>
    <row r="34" spans="1:9" s="6" customFormat="1" ht="33.75">
      <c r="A34" s="38" t="s">
        <v>40</v>
      </c>
      <c r="B34" s="9">
        <v>532680</v>
      </c>
      <c r="C34" s="9">
        <v>2360470</v>
      </c>
      <c r="D34" s="9">
        <v>564304</v>
      </c>
      <c r="E34" s="31">
        <f t="shared" si="1"/>
        <v>23.906425415277464</v>
      </c>
      <c r="F34" s="5">
        <f t="shared" si="2"/>
        <v>31624</v>
      </c>
      <c r="G34" s="26">
        <f t="shared" si="3"/>
        <v>105.93677254636931</v>
      </c>
      <c r="H34" s="11"/>
      <c r="I34" s="16"/>
    </row>
    <row r="35" spans="1:9" s="6" customFormat="1" ht="45">
      <c r="A35" s="38" t="s">
        <v>41</v>
      </c>
      <c r="B35" s="9">
        <v>2186</v>
      </c>
      <c r="C35" s="9">
        <v>11247</v>
      </c>
      <c r="D35" s="9">
        <v>2969</v>
      </c>
      <c r="E35" s="31">
        <f t="shared" si="1"/>
        <v>26.398150617942562</v>
      </c>
      <c r="F35" s="5">
        <f t="shared" si="2"/>
        <v>783</v>
      </c>
      <c r="G35" s="26">
        <f t="shared" si="3"/>
        <v>135.8188472095151</v>
      </c>
      <c r="H35" s="11"/>
      <c r="I35" s="16"/>
    </row>
    <row r="36" spans="1:9" s="6" customFormat="1" ht="45">
      <c r="A36" s="38" t="s">
        <v>42</v>
      </c>
      <c r="B36" s="9">
        <v>569575</v>
      </c>
      <c r="C36" s="9">
        <v>2447543</v>
      </c>
      <c r="D36" s="9">
        <v>643614</v>
      </c>
      <c r="E36" s="31">
        <f t="shared" si="1"/>
        <v>26.296330646693438</v>
      </c>
      <c r="F36" s="5">
        <f t="shared" si="2"/>
        <v>74039</v>
      </c>
      <c r="G36" s="26">
        <f t="shared" si="3"/>
        <v>112.99899047535442</v>
      </c>
      <c r="H36" s="11"/>
      <c r="I36" s="16"/>
    </row>
    <row r="37" spans="1:9" s="6" customFormat="1" ht="45">
      <c r="A37" s="38" t="s">
        <v>43</v>
      </c>
      <c r="B37" s="20">
        <v>-68260</v>
      </c>
      <c r="C37" s="9">
        <v>-293311</v>
      </c>
      <c r="D37" s="20">
        <v>-59912</v>
      </c>
      <c r="E37" s="31">
        <f t="shared" si="1"/>
        <v>20.426100623570203</v>
      </c>
      <c r="F37" s="5">
        <f t="shared" si="2"/>
        <v>8348</v>
      </c>
      <c r="G37" s="26">
        <f t="shared" si="3"/>
        <v>87.770290067389396</v>
      </c>
      <c r="H37" s="11"/>
      <c r="I37" s="16"/>
    </row>
    <row r="38" spans="1:9" s="6" customFormat="1" ht="15.75">
      <c r="A38" s="38" t="s">
        <v>77</v>
      </c>
      <c r="B38" s="9">
        <f>B39+B44+B45+B46+B47</f>
        <v>495491</v>
      </c>
      <c r="C38" s="9">
        <f t="shared" ref="C38:D38" si="10">C39+C44+C45+C46+C47</f>
        <v>4654698</v>
      </c>
      <c r="D38" s="9">
        <f t="shared" si="10"/>
        <v>660575</v>
      </c>
      <c r="E38" s="31">
        <f t="shared" si="1"/>
        <v>14.191575908898923</v>
      </c>
      <c r="F38" s="5">
        <f t="shared" si="2"/>
        <v>165084</v>
      </c>
      <c r="G38" s="26">
        <f t="shared" si="3"/>
        <v>133.31725500564087</v>
      </c>
      <c r="H38" s="11"/>
      <c r="I38" s="16"/>
    </row>
    <row r="39" spans="1:9" s="6" customFormat="1" ht="37.5" customHeight="1">
      <c r="A39" s="37" t="s">
        <v>7</v>
      </c>
      <c r="B39" s="19">
        <f>B41+B42+B43</f>
        <v>471794</v>
      </c>
      <c r="C39" s="19">
        <f t="shared" ref="C39:D39" si="11">C41+C42+C43</f>
        <v>4546605</v>
      </c>
      <c r="D39" s="19">
        <f t="shared" si="11"/>
        <v>621464</v>
      </c>
      <c r="E39" s="31">
        <f t="shared" si="1"/>
        <v>13.668748439769896</v>
      </c>
      <c r="F39" s="5">
        <f t="shared" si="2"/>
        <v>149670</v>
      </c>
      <c r="G39" s="26">
        <f t="shared" si="3"/>
        <v>131.72359122837508</v>
      </c>
      <c r="H39" s="11"/>
      <c r="I39" s="16"/>
    </row>
    <row r="40" spans="1:9" s="6" customFormat="1" ht="15.75">
      <c r="A40" s="36" t="s">
        <v>31</v>
      </c>
      <c r="B40" s="9"/>
      <c r="C40" s="7"/>
      <c r="D40" s="24"/>
      <c r="E40" s="31"/>
      <c r="F40" s="5">
        <f t="shared" si="2"/>
        <v>0</v>
      </c>
      <c r="G40" s="26"/>
      <c r="H40" s="11"/>
      <c r="I40" s="16"/>
    </row>
    <row r="41" spans="1:9" s="6" customFormat="1" ht="33.75" customHeight="1">
      <c r="A41" s="39" t="s">
        <v>44</v>
      </c>
      <c r="B41" s="9">
        <v>214266</v>
      </c>
      <c r="C41" s="9">
        <v>3068987</v>
      </c>
      <c r="D41" s="9">
        <v>337806</v>
      </c>
      <c r="E41" s="31">
        <f t="shared" si="1"/>
        <v>11.007084748159572</v>
      </c>
      <c r="F41" s="5">
        <f t="shared" si="2"/>
        <v>123540</v>
      </c>
      <c r="G41" s="26">
        <f t="shared" si="3"/>
        <v>157.65730447201142</v>
      </c>
      <c r="H41" s="11"/>
      <c r="I41" s="16"/>
    </row>
    <row r="42" spans="1:9" s="6" customFormat="1" ht="45" customHeight="1">
      <c r="A42" s="39" t="s">
        <v>45</v>
      </c>
      <c r="B42" s="9">
        <v>257644</v>
      </c>
      <c r="C42" s="9">
        <v>1477618</v>
      </c>
      <c r="D42" s="9">
        <v>283658</v>
      </c>
      <c r="E42" s="31">
        <f t="shared" si="1"/>
        <v>19.19697783865654</v>
      </c>
      <c r="F42" s="5">
        <f t="shared" si="2"/>
        <v>26014</v>
      </c>
      <c r="G42" s="26">
        <f t="shared" si="3"/>
        <v>110.0968778624769</v>
      </c>
      <c r="H42" s="11"/>
      <c r="I42" s="16"/>
    </row>
    <row r="43" spans="1:9" s="6" customFormat="1" ht="24">
      <c r="A43" s="39" t="s">
        <v>46</v>
      </c>
      <c r="B43" s="9">
        <v>-116</v>
      </c>
      <c r="C43" s="9"/>
      <c r="D43" s="24"/>
      <c r="E43" s="31"/>
      <c r="F43" s="5">
        <f t="shared" si="2"/>
        <v>116</v>
      </c>
      <c r="G43" s="26">
        <f t="shared" si="3"/>
        <v>0</v>
      </c>
      <c r="H43" s="11"/>
      <c r="I43" s="16"/>
    </row>
    <row r="44" spans="1:9" s="1" customFormat="1" ht="30" customHeight="1">
      <c r="A44" s="37" t="s">
        <v>32</v>
      </c>
      <c r="B44" s="7"/>
      <c r="C44" s="7"/>
      <c r="D44" s="51"/>
      <c r="E44" s="31"/>
      <c r="F44" s="5">
        <f t="shared" si="2"/>
        <v>0</v>
      </c>
      <c r="G44" s="26"/>
      <c r="H44" s="11"/>
      <c r="I44" s="16"/>
    </row>
    <row r="45" spans="1:9" s="1" customFormat="1" ht="33" customHeight="1">
      <c r="A45" s="37" t="s">
        <v>8</v>
      </c>
      <c r="B45" s="7"/>
      <c r="C45" s="7"/>
      <c r="D45" s="51"/>
      <c r="E45" s="31"/>
      <c r="F45" s="5">
        <f t="shared" si="2"/>
        <v>0</v>
      </c>
      <c r="G45" s="26"/>
      <c r="H45" s="11"/>
      <c r="I45" s="16"/>
    </row>
    <row r="46" spans="1:9" s="1" customFormat="1" ht="15.75">
      <c r="A46" s="37" t="s">
        <v>9</v>
      </c>
      <c r="B46" s="7"/>
      <c r="C46" s="7"/>
      <c r="D46" s="51"/>
      <c r="E46" s="31"/>
      <c r="F46" s="5">
        <f t="shared" si="2"/>
        <v>0</v>
      </c>
      <c r="G46" s="26"/>
      <c r="H46" s="11"/>
      <c r="I46" s="16"/>
    </row>
    <row r="47" spans="1:9" s="1" customFormat="1" ht="15.75">
      <c r="A47" s="37" t="s">
        <v>65</v>
      </c>
      <c r="B47" s="7">
        <v>23697</v>
      </c>
      <c r="C47" s="7">
        <v>108093</v>
      </c>
      <c r="D47" s="7">
        <v>39111</v>
      </c>
      <c r="E47" s="31">
        <f t="shared" si="1"/>
        <v>36.182731536732263</v>
      </c>
      <c r="F47" s="5">
        <f t="shared" si="2"/>
        <v>15414</v>
      </c>
      <c r="G47" s="26">
        <f t="shared" si="3"/>
        <v>165.04620838080771</v>
      </c>
      <c r="H47" s="11"/>
      <c r="I47" s="16"/>
    </row>
    <row r="48" spans="1:9" s="1" customFormat="1" ht="48">
      <c r="A48" s="37" t="s">
        <v>231</v>
      </c>
      <c r="B48" s="7"/>
      <c r="C48" s="7"/>
      <c r="D48" s="7">
        <v>-18</v>
      </c>
      <c r="E48" s="31"/>
      <c r="F48" s="5">
        <f t="shared" si="2"/>
        <v>-18</v>
      </c>
      <c r="G48" s="26"/>
      <c r="H48" s="11"/>
      <c r="I48" s="16"/>
    </row>
    <row r="49" spans="1:9" s="1" customFormat="1" ht="15.75">
      <c r="A49" s="37" t="s">
        <v>78</v>
      </c>
      <c r="B49" s="7">
        <f>B50+B51+B55+B59+B60</f>
        <v>1370202</v>
      </c>
      <c r="C49" s="7">
        <f t="shared" ref="C49:D49" si="12">C50+C51+C55+C59+C60</f>
        <v>6429373</v>
      </c>
      <c r="D49" s="7">
        <f t="shared" si="12"/>
        <v>1565333</v>
      </c>
      <c r="E49" s="31">
        <f t="shared" si="1"/>
        <v>24.346588695351787</v>
      </c>
      <c r="F49" s="5">
        <f t="shared" si="2"/>
        <v>195131</v>
      </c>
      <c r="G49" s="26">
        <f t="shared" si="3"/>
        <v>114.24103891251072</v>
      </c>
      <c r="H49" s="11"/>
      <c r="I49" s="16"/>
    </row>
    <row r="50" spans="1:9" s="1" customFormat="1" ht="15.75">
      <c r="A50" s="37" t="s">
        <v>10</v>
      </c>
      <c r="B50" s="7"/>
      <c r="C50" s="7"/>
      <c r="D50" s="51"/>
      <c r="E50" s="31"/>
      <c r="F50" s="5">
        <f t="shared" si="2"/>
        <v>0</v>
      </c>
      <c r="G50" s="26"/>
      <c r="H50" s="11"/>
      <c r="I50" s="16"/>
    </row>
    <row r="51" spans="1:9" s="1" customFormat="1" ht="15.75">
      <c r="A51" s="37" t="s">
        <v>0</v>
      </c>
      <c r="B51" s="19">
        <f>B53+B54</f>
        <v>1232950</v>
      </c>
      <c r="C51" s="19">
        <f t="shared" ref="C51:D51" si="13">C53+C54</f>
        <v>4941068</v>
      </c>
      <c r="D51" s="19">
        <f t="shared" si="13"/>
        <v>1375151</v>
      </c>
      <c r="E51" s="31">
        <f t="shared" si="1"/>
        <v>27.831047862526887</v>
      </c>
      <c r="F51" s="5">
        <f t="shared" si="2"/>
        <v>142201</v>
      </c>
      <c r="G51" s="26">
        <f t="shared" si="3"/>
        <v>111.53339551482217</v>
      </c>
      <c r="H51" s="11"/>
      <c r="I51" s="16"/>
    </row>
    <row r="52" spans="1:9" s="6" customFormat="1" ht="15.75">
      <c r="A52" s="36" t="s">
        <v>3</v>
      </c>
      <c r="B52" s="9"/>
      <c r="C52" s="7"/>
      <c r="D52" s="24"/>
      <c r="E52" s="31"/>
      <c r="F52" s="5">
        <f t="shared" si="2"/>
        <v>0</v>
      </c>
      <c r="G52" s="26"/>
      <c r="H52" s="11"/>
      <c r="I52" s="16"/>
    </row>
    <row r="53" spans="1:9" s="6" customFormat="1" ht="33.75" customHeight="1">
      <c r="A53" s="36" t="s">
        <v>33</v>
      </c>
      <c r="B53" s="9">
        <v>1138124</v>
      </c>
      <c r="C53" s="9">
        <v>4544835</v>
      </c>
      <c r="D53" s="9">
        <v>1298752</v>
      </c>
      <c r="E53" s="31">
        <f t="shared" si="1"/>
        <v>28.576438968631422</v>
      </c>
      <c r="F53" s="5">
        <f t="shared" si="2"/>
        <v>160628</v>
      </c>
      <c r="G53" s="26">
        <f t="shared" si="3"/>
        <v>114.11340064878695</v>
      </c>
      <c r="H53" s="11"/>
      <c r="I53" s="16"/>
    </row>
    <row r="54" spans="1:9" s="6" customFormat="1" ht="33" customHeight="1">
      <c r="A54" s="36" t="s">
        <v>34</v>
      </c>
      <c r="B54" s="9">
        <v>94826</v>
      </c>
      <c r="C54" s="9">
        <v>396233</v>
      </c>
      <c r="D54" s="9">
        <v>76399</v>
      </c>
      <c r="E54" s="31">
        <f t="shared" si="1"/>
        <v>19.281331943578653</v>
      </c>
      <c r="F54" s="5">
        <f t="shared" si="2"/>
        <v>-18427</v>
      </c>
      <c r="G54" s="26">
        <f t="shared" si="3"/>
        <v>80.567565857465254</v>
      </c>
      <c r="H54" s="11"/>
      <c r="I54" s="16"/>
    </row>
    <row r="55" spans="1:9" s="1" customFormat="1" ht="15.75">
      <c r="A55" s="37" t="s">
        <v>11</v>
      </c>
      <c r="B55" s="19">
        <f>B57+B58</f>
        <v>136751</v>
      </c>
      <c r="C55" s="19">
        <f t="shared" ref="C55:D55" si="14">C57+C58</f>
        <v>1486625</v>
      </c>
      <c r="D55" s="19">
        <f t="shared" si="14"/>
        <v>189678</v>
      </c>
      <c r="E55" s="31">
        <f t="shared" si="1"/>
        <v>12.758967459850332</v>
      </c>
      <c r="F55" s="5">
        <f t="shared" si="2"/>
        <v>52927</v>
      </c>
      <c r="G55" s="26">
        <f t="shared" si="3"/>
        <v>138.70319047027078</v>
      </c>
      <c r="H55" s="11"/>
      <c r="I55" s="16"/>
    </row>
    <row r="56" spans="1:9" s="6" customFormat="1" ht="15.75">
      <c r="A56" s="36" t="s">
        <v>31</v>
      </c>
      <c r="B56" s="9"/>
      <c r="C56" s="7"/>
      <c r="D56" s="24"/>
      <c r="E56" s="31"/>
      <c r="F56" s="5">
        <f t="shared" si="2"/>
        <v>0</v>
      </c>
      <c r="G56" s="26"/>
      <c r="H56" s="11"/>
      <c r="I56" s="16"/>
    </row>
    <row r="57" spans="1:9" s="6" customFormat="1" ht="15.75">
      <c r="A57" s="36" t="s">
        <v>47</v>
      </c>
      <c r="B57" s="9">
        <v>66577</v>
      </c>
      <c r="C57" s="9">
        <v>292899</v>
      </c>
      <c r="D57" s="9">
        <v>87600</v>
      </c>
      <c r="E57" s="31">
        <f t="shared" si="1"/>
        <v>29.907920477707332</v>
      </c>
      <c r="F57" s="5">
        <f t="shared" si="2"/>
        <v>21023</v>
      </c>
      <c r="G57" s="26">
        <f t="shared" si="3"/>
        <v>131.57697102603001</v>
      </c>
      <c r="H57" s="11"/>
      <c r="I57" s="16"/>
    </row>
    <row r="58" spans="1:9" s="6" customFormat="1" ht="15.75">
      <c r="A58" s="36" t="s">
        <v>48</v>
      </c>
      <c r="B58" s="9">
        <v>70174</v>
      </c>
      <c r="C58" s="9">
        <v>1193726</v>
      </c>
      <c r="D58" s="9">
        <v>102078</v>
      </c>
      <c r="E58" s="31">
        <f t="shared" si="1"/>
        <v>8.5512085688005453</v>
      </c>
      <c r="F58" s="5">
        <f t="shared" si="2"/>
        <v>31904</v>
      </c>
      <c r="G58" s="26">
        <f t="shared" si="3"/>
        <v>145.46413201470628</v>
      </c>
      <c r="H58" s="11"/>
      <c r="I58" s="16"/>
    </row>
    <row r="59" spans="1:9" s="1" customFormat="1" ht="15.75">
      <c r="A59" s="37" t="s">
        <v>12</v>
      </c>
      <c r="B59" s="7">
        <v>501</v>
      </c>
      <c r="C59" s="7">
        <v>1680</v>
      </c>
      <c r="D59" s="7">
        <v>504</v>
      </c>
      <c r="E59" s="31">
        <f t="shared" si="1"/>
        <v>30</v>
      </c>
      <c r="F59" s="5">
        <f t="shared" si="2"/>
        <v>3</v>
      </c>
      <c r="G59" s="26">
        <f t="shared" si="3"/>
        <v>100.59880239520957</v>
      </c>
      <c r="H59" s="11"/>
      <c r="I59" s="16"/>
    </row>
    <row r="60" spans="1:9" s="1" customFormat="1" ht="15.75">
      <c r="A60" s="37" t="s">
        <v>13</v>
      </c>
      <c r="B60" s="7"/>
      <c r="C60" s="7"/>
      <c r="D60" s="51"/>
      <c r="E60" s="31"/>
      <c r="F60" s="5">
        <f t="shared" si="2"/>
        <v>0</v>
      </c>
      <c r="G60" s="26"/>
      <c r="H60" s="11"/>
      <c r="I60" s="16"/>
    </row>
    <row r="61" spans="1:9" s="6" customFormat="1" ht="15.75">
      <c r="A61" s="36" t="s">
        <v>31</v>
      </c>
      <c r="B61" s="9"/>
      <c r="C61" s="7"/>
      <c r="D61" s="24"/>
      <c r="E61" s="31"/>
      <c r="F61" s="5">
        <f t="shared" si="2"/>
        <v>0</v>
      </c>
      <c r="G61" s="26"/>
      <c r="H61" s="11"/>
      <c r="I61" s="16"/>
    </row>
    <row r="62" spans="1:9" s="6" customFormat="1" ht="15.75">
      <c r="A62" s="36" t="s">
        <v>55</v>
      </c>
      <c r="B62" s="9"/>
      <c r="C62" s="9"/>
      <c r="D62" s="24"/>
      <c r="E62" s="31"/>
      <c r="F62" s="5">
        <f t="shared" si="2"/>
        <v>0</v>
      </c>
      <c r="G62" s="26"/>
      <c r="H62" s="11"/>
      <c r="I62" s="16"/>
    </row>
    <row r="63" spans="1:9" s="6" customFormat="1" ht="15.75">
      <c r="A63" s="36" t="s">
        <v>56</v>
      </c>
      <c r="B63" s="9"/>
      <c r="C63" s="9"/>
      <c r="D63" s="24"/>
      <c r="E63" s="31"/>
      <c r="F63" s="5">
        <f t="shared" si="2"/>
        <v>0</v>
      </c>
      <c r="G63" s="26"/>
      <c r="H63" s="11"/>
      <c r="I63" s="16"/>
    </row>
    <row r="64" spans="1:9" s="6" customFormat="1" ht="33.75" customHeight="1">
      <c r="A64" s="36" t="s">
        <v>79</v>
      </c>
      <c r="B64" s="9">
        <f>B65+B71</f>
        <v>448683</v>
      </c>
      <c r="C64" s="9">
        <f t="shared" ref="C64:D64" si="15">C65+C71</f>
        <v>2233088</v>
      </c>
      <c r="D64" s="9">
        <f t="shared" si="15"/>
        <v>631480</v>
      </c>
      <c r="E64" s="31">
        <f t="shared" si="1"/>
        <v>28.278330276281093</v>
      </c>
      <c r="F64" s="5">
        <f t="shared" si="2"/>
        <v>182797</v>
      </c>
      <c r="G64" s="26">
        <f t="shared" si="3"/>
        <v>140.74079026840775</v>
      </c>
      <c r="H64" s="11"/>
      <c r="I64" s="16"/>
    </row>
    <row r="65" spans="1:11" s="1" customFormat="1" ht="15.75">
      <c r="A65" s="37" t="s">
        <v>1</v>
      </c>
      <c r="B65" s="19">
        <f>B67+B68+B69+B70</f>
        <v>448683</v>
      </c>
      <c r="C65" s="19">
        <f t="shared" ref="C65:D65" si="16">C67+C68+C69+C70</f>
        <v>2233088</v>
      </c>
      <c r="D65" s="19">
        <f t="shared" si="16"/>
        <v>631480</v>
      </c>
      <c r="E65" s="31">
        <f t="shared" si="1"/>
        <v>28.278330276281093</v>
      </c>
      <c r="F65" s="5">
        <f t="shared" si="2"/>
        <v>182797</v>
      </c>
      <c r="G65" s="26">
        <f t="shared" si="3"/>
        <v>140.74079026840775</v>
      </c>
      <c r="H65" s="11"/>
      <c r="I65" s="16"/>
    </row>
    <row r="66" spans="1:11" s="6" customFormat="1" ht="15.75">
      <c r="A66" s="36" t="s">
        <v>31</v>
      </c>
      <c r="B66" s="9"/>
      <c r="C66" s="7"/>
      <c r="D66" s="24"/>
      <c r="E66" s="31"/>
      <c r="F66" s="5">
        <f t="shared" si="2"/>
        <v>0</v>
      </c>
      <c r="G66" s="26"/>
      <c r="H66" s="11"/>
      <c r="I66" s="16"/>
    </row>
    <row r="67" spans="1:11" s="6" customFormat="1" ht="35.25" customHeight="1">
      <c r="A67" s="39" t="s">
        <v>54</v>
      </c>
      <c r="B67" s="9">
        <v>5565</v>
      </c>
      <c r="C67" s="9">
        <v>26990</v>
      </c>
      <c r="D67" s="9">
        <v>5831</v>
      </c>
      <c r="E67" s="31">
        <f t="shared" si="1"/>
        <v>21.604297888106704</v>
      </c>
      <c r="F67" s="5">
        <f t="shared" si="2"/>
        <v>266</v>
      </c>
      <c r="G67" s="26">
        <f t="shared" si="3"/>
        <v>104.77987421383648</v>
      </c>
      <c r="H67" s="11"/>
      <c r="I67" s="16"/>
      <c r="J67" s="16"/>
    </row>
    <row r="68" spans="1:11" s="6" customFormat="1" ht="123" customHeight="1">
      <c r="A68" s="39" t="s">
        <v>196</v>
      </c>
      <c r="B68" s="9">
        <v>10625</v>
      </c>
      <c r="C68" s="9">
        <v>4285</v>
      </c>
      <c r="D68" s="9">
        <v>926</v>
      </c>
      <c r="E68" s="31">
        <f t="shared" si="1"/>
        <v>21.610268378063012</v>
      </c>
      <c r="F68" s="5">
        <f t="shared" si="2"/>
        <v>-9699</v>
      </c>
      <c r="G68" s="26">
        <f t="shared" si="3"/>
        <v>8.7152941176470584</v>
      </c>
      <c r="H68" s="11"/>
      <c r="I68" s="16"/>
      <c r="J68" s="16"/>
    </row>
    <row r="69" spans="1:11" s="6" customFormat="1" ht="91.5" customHeight="1">
      <c r="A69" s="39" t="s">
        <v>197</v>
      </c>
      <c r="B69" s="9">
        <v>35596</v>
      </c>
      <c r="C69" s="9">
        <v>164852</v>
      </c>
      <c r="D69" s="9">
        <v>53935</v>
      </c>
      <c r="E69" s="31">
        <f t="shared" si="1"/>
        <v>32.717225147404946</v>
      </c>
      <c r="F69" s="5">
        <f t="shared" si="2"/>
        <v>18339</v>
      </c>
      <c r="G69" s="26">
        <f t="shared" si="3"/>
        <v>151.51983368917857</v>
      </c>
      <c r="H69" s="14"/>
      <c r="I69" s="16"/>
      <c r="K69" s="13"/>
    </row>
    <row r="70" spans="1:11" s="6" customFormat="1" ht="37.5" customHeight="1">
      <c r="A70" s="39" t="s">
        <v>195</v>
      </c>
      <c r="B70" s="9">
        <v>396897</v>
      </c>
      <c r="C70" s="9">
        <v>2036961</v>
      </c>
      <c r="D70" s="9">
        <v>570788</v>
      </c>
      <c r="E70" s="31">
        <f t="shared" ref="E70:E125" si="17">D70/C70*100</f>
        <v>28.021547786138274</v>
      </c>
      <c r="F70" s="5">
        <f t="shared" ref="F70:F125" si="18">D70-B70</f>
        <v>173891</v>
      </c>
      <c r="G70" s="26">
        <f t="shared" ref="G70:G124" si="19">D70/B70*100</f>
        <v>143.81262644968342</v>
      </c>
      <c r="H70" s="14"/>
      <c r="I70" s="16"/>
      <c r="K70" s="13"/>
    </row>
    <row r="71" spans="1:11" s="1" customFormat="1" ht="15.75">
      <c r="A71" s="37" t="s">
        <v>14</v>
      </c>
      <c r="B71" s="7"/>
      <c r="C71" s="7"/>
      <c r="D71" s="51"/>
      <c r="E71" s="31"/>
      <c r="F71" s="5">
        <f t="shared" si="18"/>
        <v>0</v>
      </c>
      <c r="G71" s="26"/>
      <c r="H71" s="11"/>
      <c r="I71" s="16"/>
    </row>
    <row r="72" spans="1:11" s="1" customFormat="1" ht="15.75">
      <c r="A72" s="37" t="s">
        <v>15</v>
      </c>
      <c r="B72" s="7">
        <v>27582</v>
      </c>
      <c r="C72" s="7">
        <v>129994</v>
      </c>
      <c r="D72" s="7">
        <v>26542</v>
      </c>
      <c r="E72" s="31">
        <f t="shared" si="17"/>
        <v>20.41786543994338</v>
      </c>
      <c r="F72" s="5">
        <f t="shared" si="18"/>
        <v>-1040</v>
      </c>
      <c r="G72" s="26">
        <f t="shared" si="19"/>
        <v>96.229424987310566</v>
      </c>
      <c r="H72" s="11"/>
      <c r="I72" s="16"/>
    </row>
    <row r="73" spans="1:11" s="1" customFormat="1" ht="37.5" customHeight="1">
      <c r="A73" s="37" t="s">
        <v>57</v>
      </c>
      <c r="B73" s="7">
        <v>-99</v>
      </c>
      <c r="C73" s="7"/>
      <c r="D73" s="51"/>
      <c r="E73" s="31"/>
      <c r="F73" s="5">
        <f t="shared" si="18"/>
        <v>99</v>
      </c>
      <c r="G73" s="26">
        <f t="shared" si="19"/>
        <v>0</v>
      </c>
      <c r="H73" s="11"/>
      <c r="I73" s="16"/>
    </row>
    <row r="74" spans="1:11" s="1" customFormat="1" ht="51" customHeight="1">
      <c r="A74" s="37" t="s">
        <v>80</v>
      </c>
      <c r="B74" s="7">
        <f>B75+B76+B77+B78+B83+B84</f>
        <v>18371</v>
      </c>
      <c r="C74" s="7">
        <f t="shared" ref="C74:D74" si="20">C75+C76+C77+C78+C83+C84</f>
        <v>82788</v>
      </c>
      <c r="D74" s="7">
        <f t="shared" si="20"/>
        <v>111874</v>
      </c>
      <c r="E74" s="31">
        <f t="shared" si="17"/>
        <v>135.13311107890033</v>
      </c>
      <c r="F74" s="5">
        <f t="shared" si="18"/>
        <v>93503</v>
      </c>
      <c r="G74" s="26">
        <f t="shared" si="19"/>
        <v>608.97066027978872</v>
      </c>
      <c r="H74" s="11"/>
      <c r="I74" s="16"/>
    </row>
    <row r="75" spans="1:11" s="1" customFormat="1" ht="77.25" customHeight="1">
      <c r="A75" s="37" t="s">
        <v>18</v>
      </c>
      <c r="B75" s="7"/>
      <c r="C75" s="7">
        <v>7774</v>
      </c>
      <c r="D75" s="51"/>
      <c r="E75" s="31">
        <f t="shared" si="17"/>
        <v>0</v>
      </c>
      <c r="F75" s="5">
        <f t="shared" si="18"/>
        <v>0</v>
      </c>
      <c r="G75" s="26"/>
      <c r="H75" s="11"/>
      <c r="I75" s="16"/>
    </row>
    <row r="76" spans="1:11" s="1" customFormat="1" ht="45.75" customHeight="1">
      <c r="A76" s="37" t="s">
        <v>67</v>
      </c>
      <c r="B76" s="7"/>
      <c r="C76" s="7"/>
      <c r="D76" s="7">
        <v>92198</v>
      </c>
      <c r="E76" s="31"/>
      <c r="F76" s="5">
        <f t="shared" si="18"/>
        <v>92198</v>
      </c>
      <c r="G76" s="26"/>
      <c r="H76" s="11"/>
      <c r="I76" s="16"/>
    </row>
    <row r="77" spans="1:11" s="1" customFormat="1" ht="35.25" customHeight="1">
      <c r="A77" s="37" t="s">
        <v>198</v>
      </c>
      <c r="B77" s="7"/>
      <c r="C77" s="7">
        <v>982</v>
      </c>
      <c r="D77" s="51"/>
      <c r="E77" s="31">
        <f t="shared" si="17"/>
        <v>0</v>
      </c>
      <c r="F77" s="5">
        <f t="shared" si="18"/>
        <v>0</v>
      </c>
      <c r="G77" s="26"/>
      <c r="H77" s="11"/>
      <c r="I77" s="12"/>
    </row>
    <row r="78" spans="1:11" s="1" customFormat="1" ht="49.5" customHeight="1">
      <c r="A78" s="37" t="s">
        <v>19</v>
      </c>
      <c r="B78" s="19">
        <f>B80+B81+B82</f>
        <v>18349</v>
      </c>
      <c r="C78" s="19">
        <f>C80+C81+C82</f>
        <v>69978</v>
      </c>
      <c r="D78" s="19">
        <f>D80+D81+D82</f>
        <v>19653</v>
      </c>
      <c r="E78" s="31">
        <f t="shared" si="17"/>
        <v>28.084540855697504</v>
      </c>
      <c r="F78" s="5">
        <f t="shared" si="18"/>
        <v>1304</v>
      </c>
      <c r="G78" s="26">
        <f t="shared" si="19"/>
        <v>107.10665431358657</v>
      </c>
      <c r="H78" s="11"/>
      <c r="I78" s="12"/>
      <c r="J78" s="12"/>
    </row>
    <row r="79" spans="1:11" s="8" customFormat="1" ht="15.75">
      <c r="A79" s="36" t="s">
        <v>31</v>
      </c>
      <c r="B79" s="21"/>
      <c r="C79" s="7"/>
      <c r="D79" s="52"/>
      <c r="E79" s="31"/>
      <c r="F79" s="5">
        <f t="shared" si="18"/>
        <v>0</v>
      </c>
      <c r="G79" s="26"/>
      <c r="H79" s="11"/>
    </row>
    <row r="80" spans="1:11" s="8" customFormat="1" ht="15.75">
      <c r="A80" s="36" t="s">
        <v>49</v>
      </c>
      <c r="B80" s="22">
        <v>9015</v>
      </c>
      <c r="C80" s="9">
        <v>32638</v>
      </c>
      <c r="D80" s="22">
        <v>9105</v>
      </c>
      <c r="E80" s="31">
        <f t="shared" si="17"/>
        <v>27.896929958943563</v>
      </c>
      <c r="F80" s="5">
        <f t="shared" si="18"/>
        <v>90</v>
      </c>
      <c r="G80" s="26">
        <f t="shared" si="19"/>
        <v>100.99833610648918</v>
      </c>
      <c r="H80" s="11"/>
    </row>
    <row r="81" spans="1:13" s="8" customFormat="1" ht="15.75">
      <c r="A81" s="36" t="s">
        <v>50</v>
      </c>
      <c r="B81" s="22">
        <v>8270</v>
      </c>
      <c r="C81" s="9">
        <v>33646</v>
      </c>
      <c r="D81" s="22">
        <v>8156</v>
      </c>
      <c r="E81" s="31">
        <f t="shared" si="17"/>
        <v>24.240622956666471</v>
      </c>
      <c r="F81" s="5">
        <f t="shared" si="18"/>
        <v>-114</v>
      </c>
      <c r="G81" s="26">
        <f t="shared" si="19"/>
        <v>98.621523579201934</v>
      </c>
      <c r="H81" s="11"/>
    </row>
    <row r="82" spans="1:13" s="8" customFormat="1" ht="27.75" customHeight="1">
      <c r="A82" s="36" t="s">
        <v>72</v>
      </c>
      <c r="B82" s="22">
        <v>1064</v>
      </c>
      <c r="C82" s="9">
        <v>3694</v>
      </c>
      <c r="D82" s="22">
        <v>2392</v>
      </c>
      <c r="E82" s="31">
        <f t="shared" si="17"/>
        <v>64.75365457498647</v>
      </c>
      <c r="F82" s="5">
        <f t="shared" si="18"/>
        <v>1328</v>
      </c>
      <c r="G82" s="26">
        <f t="shared" si="19"/>
        <v>224.81203007518795</v>
      </c>
    </row>
    <row r="83" spans="1:13" s="10" customFormat="1" ht="33.75" customHeight="1">
      <c r="A83" s="37" t="s">
        <v>58</v>
      </c>
      <c r="B83" s="23">
        <v>22</v>
      </c>
      <c r="C83" s="7">
        <v>54</v>
      </c>
      <c r="D83" s="23">
        <v>23</v>
      </c>
      <c r="E83" s="31">
        <f t="shared" si="17"/>
        <v>42.592592592592595</v>
      </c>
      <c r="F83" s="5">
        <f t="shared" si="18"/>
        <v>1</v>
      </c>
      <c r="G83" s="26">
        <f t="shared" si="19"/>
        <v>104.54545454545455</v>
      </c>
      <c r="H83" s="11"/>
    </row>
    <row r="84" spans="1:13" s="10" customFormat="1" ht="33" customHeight="1">
      <c r="A84" s="37" t="s">
        <v>20</v>
      </c>
      <c r="B84" s="23"/>
      <c r="C84" s="7">
        <v>4000</v>
      </c>
      <c r="D84" s="53"/>
      <c r="E84" s="31">
        <f t="shared" si="17"/>
        <v>0</v>
      </c>
      <c r="F84" s="5">
        <f t="shared" si="18"/>
        <v>0</v>
      </c>
      <c r="G84" s="26"/>
      <c r="H84" s="11"/>
    </row>
    <row r="85" spans="1:13" s="8" customFormat="1" ht="30" customHeight="1">
      <c r="A85" s="36" t="s">
        <v>81</v>
      </c>
      <c r="B85" s="22">
        <f>B86+B87+B88+B89</f>
        <v>14874</v>
      </c>
      <c r="C85" s="22">
        <f t="shared" ref="C85:D85" si="21">C86+C87+C88+C89</f>
        <v>40596</v>
      </c>
      <c r="D85" s="22">
        <f t="shared" si="21"/>
        <v>11627</v>
      </c>
      <c r="E85" s="31">
        <f t="shared" si="17"/>
        <v>28.640752783525471</v>
      </c>
      <c r="F85" s="5">
        <f t="shared" si="18"/>
        <v>-3247</v>
      </c>
      <c r="G85" s="26">
        <f t="shared" si="19"/>
        <v>78.1699610057819</v>
      </c>
      <c r="H85" s="14"/>
      <c r="I85" s="13"/>
      <c r="J85" s="6"/>
      <c r="K85" s="13"/>
      <c r="L85" s="6"/>
      <c r="M85" s="6"/>
    </row>
    <row r="86" spans="1:13" ht="24">
      <c r="A86" s="37" t="s">
        <v>21</v>
      </c>
      <c r="B86" s="23">
        <v>12758</v>
      </c>
      <c r="C86" s="7">
        <v>27615</v>
      </c>
      <c r="D86" s="23">
        <v>8656</v>
      </c>
      <c r="E86" s="31">
        <f t="shared" si="17"/>
        <v>31.345283360492488</v>
      </c>
      <c r="F86" s="5">
        <f t="shared" si="18"/>
        <v>-4102</v>
      </c>
      <c r="G86" s="26">
        <f t="shared" si="19"/>
        <v>67.847625019595554</v>
      </c>
      <c r="H86" s="11"/>
    </row>
    <row r="87" spans="1:13" ht="15.75">
      <c r="A87" s="37" t="s">
        <v>22</v>
      </c>
      <c r="B87" s="23">
        <v>1385</v>
      </c>
      <c r="C87" s="7">
        <v>4010</v>
      </c>
      <c r="D87" s="23">
        <v>1142</v>
      </c>
      <c r="E87" s="31">
        <f t="shared" si="17"/>
        <v>28.478802992518702</v>
      </c>
      <c r="F87" s="5">
        <f t="shared" si="18"/>
        <v>-243</v>
      </c>
      <c r="G87" s="26">
        <f t="shared" si="19"/>
        <v>82.454873646209379</v>
      </c>
      <c r="H87" s="11"/>
    </row>
    <row r="88" spans="1:13" ht="15.75">
      <c r="A88" s="37" t="s">
        <v>61</v>
      </c>
      <c r="B88" s="23">
        <v>731</v>
      </c>
      <c r="C88" s="7">
        <v>8971</v>
      </c>
      <c r="D88" s="23">
        <v>1829</v>
      </c>
      <c r="E88" s="31">
        <f t="shared" si="17"/>
        <v>20.387916620220711</v>
      </c>
      <c r="F88" s="5">
        <f t="shared" si="18"/>
        <v>1098</v>
      </c>
      <c r="G88" s="26">
        <f t="shared" si="19"/>
        <v>250.20519835841313</v>
      </c>
      <c r="H88" s="11"/>
    </row>
    <row r="89" spans="1:13" ht="15.75">
      <c r="A89" s="37" t="s">
        <v>63</v>
      </c>
      <c r="B89" s="23"/>
      <c r="C89" s="7"/>
      <c r="D89" s="23"/>
      <c r="E89" s="31"/>
      <c r="F89" s="5">
        <f t="shared" si="18"/>
        <v>0</v>
      </c>
      <c r="G89" s="26"/>
      <c r="H89" s="1"/>
      <c r="I89" s="1"/>
      <c r="J89" s="1"/>
    </row>
    <row r="90" spans="1:13" ht="35.25" customHeight="1">
      <c r="A90" s="37" t="s">
        <v>51</v>
      </c>
      <c r="B90" s="23">
        <v>58106</v>
      </c>
      <c r="C90" s="7">
        <v>759892</v>
      </c>
      <c r="D90" s="23">
        <v>286204</v>
      </c>
      <c r="E90" s="31">
        <f t="shared" si="17"/>
        <v>37.663773273044065</v>
      </c>
      <c r="F90" s="5">
        <f t="shared" si="18"/>
        <v>228098</v>
      </c>
      <c r="G90" s="26">
        <f t="shared" si="19"/>
        <v>492.55498571576084</v>
      </c>
      <c r="H90" s="11"/>
    </row>
    <row r="91" spans="1:13" ht="29.25" customHeight="1">
      <c r="A91" s="37" t="s">
        <v>82</v>
      </c>
      <c r="B91" s="23">
        <f>B92+B93+B94+B95</f>
        <v>1748</v>
      </c>
      <c r="C91" s="23">
        <f t="shared" ref="C91:D91" si="22">C92+C93+C94+C95</f>
        <v>6458</v>
      </c>
      <c r="D91" s="23">
        <f t="shared" si="22"/>
        <v>6912</v>
      </c>
      <c r="E91" s="31">
        <f t="shared" si="17"/>
        <v>107.03004026014247</v>
      </c>
      <c r="F91" s="5">
        <f t="shared" si="18"/>
        <v>5164</v>
      </c>
      <c r="G91" s="26">
        <f t="shared" si="19"/>
        <v>395.4233409610984</v>
      </c>
      <c r="H91" s="11"/>
    </row>
    <row r="92" spans="1:13" ht="35.25" customHeight="1">
      <c r="A92" s="37" t="s">
        <v>23</v>
      </c>
      <c r="B92" s="23">
        <v>202</v>
      </c>
      <c r="C92" s="7">
        <v>8</v>
      </c>
      <c r="D92" s="23">
        <v>976</v>
      </c>
      <c r="E92" s="31">
        <f t="shared" si="17"/>
        <v>12200</v>
      </c>
      <c r="F92" s="5">
        <f t="shared" si="18"/>
        <v>774</v>
      </c>
      <c r="G92" s="26">
        <f t="shared" si="19"/>
        <v>483.16831683168317</v>
      </c>
      <c r="H92" s="11"/>
    </row>
    <row r="93" spans="1:13" ht="15.75">
      <c r="A93" s="37" t="s">
        <v>28</v>
      </c>
      <c r="B93" s="23">
        <v>1546</v>
      </c>
      <c r="C93" s="7"/>
      <c r="D93" s="51"/>
      <c r="E93" s="31"/>
      <c r="F93" s="5">
        <f t="shared" si="18"/>
        <v>-1546</v>
      </c>
      <c r="G93" s="26">
        <f t="shared" si="19"/>
        <v>0</v>
      </c>
      <c r="H93" s="11"/>
    </row>
    <row r="94" spans="1:13" ht="15.75">
      <c r="A94" s="37" t="s">
        <v>64</v>
      </c>
      <c r="B94" s="23"/>
      <c r="C94" s="7">
        <v>6450</v>
      </c>
      <c r="D94" s="23">
        <v>5936</v>
      </c>
      <c r="E94" s="31">
        <f t="shared" si="17"/>
        <v>92.031007751937992</v>
      </c>
      <c r="F94" s="5">
        <f t="shared" si="18"/>
        <v>5936</v>
      </c>
      <c r="G94" s="26"/>
      <c r="H94" s="11"/>
      <c r="I94" s="1"/>
      <c r="J94" s="1"/>
    </row>
    <row r="95" spans="1:13" ht="43.5" customHeight="1">
      <c r="A95" s="37" t="s">
        <v>69</v>
      </c>
      <c r="B95" s="23"/>
      <c r="C95" s="7"/>
      <c r="D95" s="51"/>
      <c r="E95" s="31"/>
      <c r="F95" s="5">
        <f t="shared" si="18"/>
        <v>0</v>
      </c>
      <c r="G95" s="26"/>
      <c r="H95" s="11"/>
      <c r="I95" s="1"/>
      <c r="J95" s="1"/>
    </row>
    <row r="96" spans="1:13" ht="15.75">
      <c r="A96" s="37" t="s">
        <v>24</v>
      </c>
      <c r="B96" s="23">
        <v>1650</v>
      </c>
      <c r="C96" s="7">
        <v>7258</v>
      </c>
      <c r="D96" s="23">
        <v>1566</v>
      </c>
      <c r="E96" s="31">
        <f t="shared" si="17"/>
        <v>21.576191788371453</v>
      </c>
      <c r="F96" s="5">
        <f t="shared" si="18"/>
        <v>-84</v>
      </c>
      <c r="G96" s="26">
        <f t="shared" si="19"/>
        <v>94.909090909090907</v>
      </c>
      <c r="H96" s="11"/>
    </row>
    <row r="97" spans="1:8" ht="15.75">
      <c r="A97" s="37" t="s">
        <v>25</v>
      </c>
      <c r="B97" s="23">
        <v>211884</v>
      </c>
      <c r="C97" s="7">
        <v>516460</v>
      </c>
      <c r="D97" s="23">
        <v>177763</v>
      </c>
      <c r="E97" s="31">
        <f t="shared" si="17"/>
        <v>34.41950973937962</v>
      </c>
      <c r="F97" s="5">
        <f t="shared" si="18"/>
        <v>-34121</v>
      </c>
      <c r="G97" s="26">
        <f t="shared" si="19"/>
        <v>83.896377263030715</v>
      </c>
      <c r="H97" s="11"/>
    </row>
    <row r="98" spans="1:8" ht="15.75">
      <c r="A98" s="37" t="s">
        <v>83</v>
      </c>
      <c r="B98" s="23">
        <f>B99+B100+B101</f>
        <v>1786</v>
      </c>
      <c r="C98" s="23">
        <f t="shared" ref="C98:D98" si="23">C99+C100+C101</f>
        <v>0</v>
      </c>
      <c r="D98" s="23">
        <f t="shared" si="23"/>
        <v>733</v>
      </c>
      <c r="E98" s="31"/>
      <c r="F98" s="5">
        <f t="shared" si="18"/>
        <v>-1053</v>
      </c>
      <c r="G98" s="26">
        <f t="shared" si="19"/>
        <v>41.041433370660698</v>
      </c>
      <c r="H98" s="11"/>
    </row>
    <row r="99" spans="1:8" ht="15.75">
      <c r="A99" s="37" t="s">
        <v>26</v>
      </c>
      <c r="B99" s="23">
        <v>1796</v>
      </c>
      <c r="C99" s="7"/>
      <c r="D99" s="23">
        <v>160</v>
      </c>
      <c r="E99" s="31"/>
      <c r="F99" s="5">
        <f t="shared" si="18"/>
        <v>-1636</v>
      </c>
      <c r="G99" s="26">
        <f t="shared" si="19"/>
        <v>8.908685968819599</v>
      </c>
      <c r="H99" s="11"/>
    </row>
    <row r="100" spans="1:8" ht="15.75">
      <c r="A100" s="37" t="s">
        <v>27</v>
      </c>
      <c r="B100" s="23">
        <v>-10</v>
      </c>
      <c r="C100" s="7"/>
      <c r="D100" s="23">
        <v>-1</v>
      </c>
      <c r="E100" s="31"/>
      <c r="F100" s="5">
        <f t="shared" si="18"/>
        <v>9</v>
      </c>
      <c r="G100" s="26">
        <f t="shared" si="19"/>
        <v>10</v>
      </c>
      <c r="H100" s="11"/>
    </row>
    <row r="101" spans="1:8" ht="57" customHeight="1">
      <c r="A101" s="40" t="s">
        <v>68</v>
      </c>
      <c r="B101" s="23"/>
      <c r="C101" s="29"/>
      <c r="D101" s="23">
        <v>574</v>
      </c>
      <c r="E101" s="31"/>
      <c r="F101" s="5">
        <f t="shared" si="18"/>
        <v>574</v>
      </c>
      <c r="G101" s="26"/>
    </row>
    <row r="102" spans="1:8" ht="15.75">
      <c r="A102" s="33" t="s">
        <v>85</v>
      </c>
      <c r="B102" s="30">
        <v>11367483.300000001</v>
      </c>
      <c r="C102" s="30">
        <v>18271281</v>
      </c>
      <c r="D102" s="54">
        <v>5573771</v>
      </c>
      <c r="E102" s="31">
        <f t="shared" si="17"/>
        <v>30.505638876661141</v>
      </c>
      <c r="F102" s="5">
        <f t="shared" si="18"/>
        <v>-5793712.3000000007</v>
      </c>
      <c r="G102" s="26">
        <f t="shared" si="19"/>
        <v>49.032585779123153</v>
      </c>
    </row>
    <row r="103" spans="1:8" ht="49.5" customHeight="1">
      <c r="A103" s="33" t="s">
        <v>86</v>
      </c>
      <c r="B103" s="30">
        <v>10833495.6</v>
      </c>
      <c r="C103" s="30">
        <v>18271281</v>
      </c>
      <c r="D103" s="30">
        <v>5294270</v>
      </c>
      <c r="E103" s="31">
        <f t="shared" si="17"/>
        <v>28.975910337102249</v>
      </c>
      <c r="F103" s="5">
        <f t="shared" si="18"/>
        <v>-5539225.5999999996</v>
      </c>
      <c r="G103" s="26">
        <f t="shared" si="19"/>
        <v>48.869452626168055</v>
      </c>
    </row>
    <row r="104" spans="1:8" ht="36.75" customHeight="1">
      <c r="A104" s="49" t="s">
        <v>87</v>
      </c>
      <c r="B104" s="32">
        <v>6439980.4000000004</v>
      </c>
      <c r="C104" s="32">
        <v>2748523</v>
      </c>
      <c r="D104" s="32">
        <v>780885</v>
      </c>
      <c r="E104" s="31">
        <f t="shared" si="17"/>
        <v>28.411077513268033</v>
      </c>
      <c r="F104" s="5">
        <f t="shared" si="18"/>
        <v>-5659095.4000000004</v>
      </c>
      <c r="G104" s="26">
        <f t="shared" si="19"/>
        <v>12.125580382201163</v>
      </c>
    </row>
    <row r="105" spans="1:8" ht="33" customHeight="1">
      <c r="A105" s="50" t="s">
        <v>88</v>
      </c>
      <c r="B105" s="7">
        <v>874530</v>
      </c>
      <c r="C105" s="7">
        <v>2748523</v>
      </c>
      <c r="D105" s="7">
        <v>687131</v>
      </c>
      <c r="E105" s="31">
        <f t="shared" si="17"/>
        <v>25.000009095794361</v>
      </c>
      <c r="F105" s="5">
        <f t="shared" si="18"/>
        <v>-187399</v>
      </c>
      <c r="G105" s="26">
        <f t="shared" si="19"/>
        <v>78.571461242038581</v>
      </c>
    </row>
    <row r="106" spans="1:8" ht="31.5" customHeight="1">
      <c r="A106" s="50" t="s">
        <v>89</v>
      </c>
      <c r="B106" s="7">
        <v>5265554</v>
      </c>
      <c r="C106" s="7"/>
      <c r="D106" s="7">
        <v>93754</v>
      </c>
      <c r="E106" s="31"/>
      <c r="F106" s="5">
        <f t="shared" si="18"/>
        <v>-5171800</v>
      </c>
      <c r="G106" s="26">
        <f t="shared" si="19"/>
        <v>1.7805154025578314</v>
      </c>
    </row>
    <row r="107" spans="1:8" ht="51">
      <c r="A107" s="50" t="s">
        <v>90</v>
      </c>
      <c r="B107" s="7">
        <v>299896.40000000002</v>
      </c>
      <c r="C107" s="7"/>
      <c r="D107" s="51"/>
      <c r="E107" s="31"/>
      <c r="F107" s="5">
        <f t="shared" si="18"/>
        <v>-299896.40000000002</v>
      </c>
      <c r="G107" s="26">
        <f t="shared" si="19"/>
        <v>0</v>
      </c>
    </row>
    <row r="108" spans="1:8" ht="44.25" customHeight="1">
      <c r="A108" s="49" t="s">
        <v>91</v>
      </c>
      <c r="B108" s="32">
        <v>3084982.6</v>
      </c>
      <c r="C108" s="32">
        <v>12891383</v>
      </c>
      <c r="D108" s="32">
        <v>3543976</v>
      </c>
      <c r="E108" s="31">
        <f t="shared" si="17"/>
        <v>27.491045762894483</v>
      </c>
      <c r="F108" s="5">
        <f t="shared" si="18"/>
        <v>458993.39999999991</v>
      </c>
      <c r="G108" s="26">
        <f t="shared" si="19"/>
        <v>114.87831406245208</v>
      </c>
    </row>
    <row r="109" spans="1:8" ht="33" customHeight="1">
      <c r="A109" s="50" t="s">
        <v>92</v>
      </c>
      <c r="B109" s="32"/>
      <c r="C109" s="7">
        <v>10798</v>
      </c>
      <c r="D109" s="51"/>
      <c r="E109" s="31">
        <f t="shared" si="17"/>
        <v>0</v>
      </c>
      <c r="F109" s="5">
        <f t="shared" si="18"/>
        <v>0</v>
      </c>
      <c r="G109" s="26"/>
    </row>
    <row r="110" spans="1:8" ht="88.5" customHeight="1">
      <c r="A110" s="50" t="s">
        <v>199</v>
      </c>
      <c r="B110" s="32"/>
      <c r="C110" s="7">
        <v>3756</v>
      </c>
      <c r="D110" s="51"/>
      <c r="E110" s="31">
        <f t="shared" si="17"/>
        <v>0</v>
      </c>
      <c r="F110" s="5">
        <f t="shared" si="18"/>
        <v>0</v>
      </c>
      <c r="G110" s="26"/>
    </row>
    <row r="111" spans="1:8" ht="69" customHeight="1">
      <c r="A111" s="50" t="s">
        <v>93</v>
      </c>
      <c r="B111" s="7"/>
      <c r="C111" s="7">
        <v>36097</v>
      </c>
      <c r="D111" s="51"/>
      <c r="E111" s="31">
        <f t="shared" si="17"/>
        <v>0</v>
      </c>
      <c r="F111" s="5">
        <f t="shared" si="18"/>
        <v>0</v>
      </c>
      <c r="G111" s="26"/>
    </row>
    <row r="112" spans="1:8" ht="56.25" customHeight="1">
      <c r="A112" s="50" t="s">
        <v>94</v>
      </c>
      <c r="B112" s="7">
        <v>1909.8</v>
      </c>
      <c r="C112" s="7"/>
      <c r="D112" s="51"/>
      <c r="E112" s="31"/>
      <c r="F112" s="5">
        <f t="shared" si="18"/>
        <v>-1909.8</v>
      </c>
      <c r="G112" s="26">
        <f t="shared" si="19"/>
        <v>0</v>
      </c>
    </row>
    <row r="113" spans="1:7" ht="62.25" customHeight="1">
      <c r="A113" s="50" t="s">
        <v>95</v>
      </c>
      <c r="B113" s="7"/>
      <c r="C113" s="7">
        <v>193</v>
      </c>
      <c r="D113" s="51"/>
      <c r="E113" s="31">
        <f t="shared" si="17"/>
        <v>0</v>
      </c>
      <c r="F113" s="5">
        <f t="shared" si="18"/>
        <v>0</v>
      </c>
      <c r="G113" s="26"/>
    </row>
    <row r="114" spans="1:7" ht="51">
      <c r="A114" s="50" t="s">
        <v>200</v>
      </c>
      <c r="B114" s="7"/>
      <c r="C114" s="7">
        <v>3966</v>
      </c>
      <c r="D114" s="51"/>
      <c r="E114" s="31">
        <f t="shared" si="17"/>
        <v>0</v>
      </c>
      <c r="F114" s="5">
        <f t="shared" si="18"/>
        <v>0</v>
      </c>
      <c r="G114" s="26"/>
    </row>
    <row r="115" spans="1:7" ht="84" customHeight="1">
      <c r="A115" s="50" t="s">
        <v>201</v>
      </c>
      <c r="B115" s="7">
        <v>2585.4</v>
      </c>
      <c r="C115" s="7">
        <v>26831</v>
      </c>
      <c r="D115" s="7">
        <v>26831</v>
      </c>
      <c r="E115" s="31">
        <f t="shared" si="17"/>
        <v>100</v>
      </c>
      <c r="F115" s="5">
        <f t="shared" si="18"/>
        <v>24245.599999999999</v>
      </c>
      <c r="G115" s="26">
        <f t="shared" si="19"/>
        <v>1037.7891235398779</v>
      </c>
    </row>
    <row r="116" spans="1:7" ht="84" customHeight="1">
      <c r="A116" s="50" t="s">
        <v>96</v>
      </c>
      <c r="B116" s="7">
        <v>152371.9</v>
      </c>
      <c r="C116" s="7">
        <v>202204</v>
      </c>
      <c r="D116" s="7">
        <v>71171</v>
      </c>
      <c r="E116" s="31">
        <f t="shared" si="17"/>
        <v>35.197622203319419</v>
      </c>
      <c r="F116" s="5">
        <f t="shared" si="18"/>
        <v>-81200.899999999994</v>
      </c>
      <c r="G116" s="26">
        <f t="shared" si="19"/>
        <v>46.708743541296002</v>
      </c>
    </row>
    <row r="117" spans="1:7" ht="98.25" customHeight="1">
      <c r="A117" s="50" t="s">
        <v>97</v>
      </c>
      <c r="B117" s="7">
        <v>448.05</v>
      </c>
      <c r="C117" s="7">
        <v>1801</v>
      </c>
      <c r="D117" s="7">
        <v>451</v>
      </c>
      <c r="E117" s="31">
        <f t="shared" si="17"/>
        <v>25.041643531371459</v>
      </c>
      <c r="F117" s="5">
        <f t="shared" si="18"/>
        <v>2.9499999999999886</v>
      </c>
      <c r="G117" s="26">
        <f t="shared" si="19"/>
        <v>100.65840865974781</v>
      </c>
    </row>
    <row r="118" spans="1:7" ht="84" customHeight="1">
      <c r="A118" s="50" t="s">
        <v>98</v>
      </c>
      <c r="B118" s="7"/>
      <c r="C118" s="7">
        <v>13597</v>
      </c>
      <c r="D118" s="7">
        <v>1142</v>
      </c>
      <c r="E118" s="31">
        <f t="shared" si="17"/>
        <v>8.3989115246010151</v>
      </c>
      <c r="F118" s="5">
        <f t="shared" si="18"/>
        <v>1142</v>
      </c>
      <c r="G118" s="26"/>
    </row>
    <row r="119" spans="1:7" ht="88.5" customHeight="1">
      <c r="A119" s="50" t="s">
        <v>202</v>
      </c>
      <c r="B119" s="7"/>
      <c r="C119" s="7">
        <v>546</v>
      </c>
      <c r="D119" s="51"/>
      <c r="E119" s="31">
        <f t="shared" si="17"/>
        <v>0</v>
      </c>
      <c r="F119" s="5">
        <f t="shared" si="18"/>
        <v>0</v>
      </c>
      <c r="G119" s="26"/>
    </row>
    <row r="120" spans="1:7" ht="84" customHeight="1">
      <c r="A120" s="50" t="s">
        <v>203</v>
      </c>
      <c r="B120" s="7"/>
      <c r="C120" s="7">
        <v>44011</v>
      </c>
      <c r="D120" s="51"/>
      <c r="E120" s="31">
        <f t="shared" si="17"/>
        <v>0</v>
      </c>
      <c r="F120" s="5">
        <f t="shared" si="18"/>
        <v>0</v>
      </c>
      <c r="G120" s="26"/>
    </row>
    <row r="121" spans="1:7" ht="122.25" customHeight="1">
      <c r="A121" s="50" t="s">
        <v>99</v>
      </c>
      <c r="B121" s="7">
        <v>83.9</v>
      </c>
      <c r="C121" s="7">
        <v>111759</v>
      </c>
      <c r="D121" s="51"/>
      <c r="E121" s="31">
        <f t="shared" si="17"/>
        <v>0</v>
      </c>
      <c r="F121" s="5">
        <f t="shared" si="18"/>
        <v>-83.9</v>
      </c>
      <c r="G121" s="26">
        <f t="shared" si="19"/>
        <v>0</v>
      </c>
    </row>
    <row r="122" spans="1:7" ht="76.5">
      <c r="A122" s="50" t="s">
        <v>100</v>
      </c>
      <c r="B122" s="7"/>
      <c r="C122" s="7">
        <v>63475</v>
      </c>
      <c r="D122" s="51"/>
      <c r="E122" s="31">
        <f t="shared" si="17"/>
        <v>0</v>
      </c>
      <c r="F122" s="5">
        <f t="shared" si="18"/>
        <v>0</v>
      </c>
      <c r="G122" s="26"/>
    </row>
    <row r="123" spans="1:7" ht="69.75" customHeight="1">
      <c r="A123" s="50" t="s">
        <v>204</v>
      </c>
      <c r="B123" s="7"/>
      <c r="C123" s="7">
        <v>151470</v>
      </c>
      <c r="D123" s="7">
        <v>4535</v>
      </c>
      <c r="E123" s="31">
        <f t="shared" si="17"/>
        <v>2.9939922096784843</v>
      </c>
      <c r="F123" s="5">
        <f t="shared" si="18"/>
        <v>4535</v>
      </c>
      <c r="G123" s="26"/>
    </row>
    <row r="124" spans="1:7" ht="126.75" customHeight="1">
      <c r="A124" s="50" t="s">
        <v>101</v>
      </c>
      <c r="B124" s="7">
        <v>8047.4</v>
      </c>
      <c r="C124" s="7">
        <v>42847</v>
      </c>
      <c r="D124" s="7">
        <v>3698</v>
      </c>
      <c r="E124" s="31">
        <f t="shared" si="17"/>
        <v>8.6307092678600608</v>
      </c>
      <c r="F124" s="5">
        <f t="shared" si="18"/>
        <v>-4349.3999999999996</v>
      </c>
      <c r="G124" s="26">
        <f t="shared" si="19"/>
        <v>45.95273007430972</v>
      </c>
    </row>
    <row r="125" spans="1:7" ht="60" customHeight="1">
      <c r="A125" s="50" t="s">
        <v>205</v>
      </c>
      <c r="B125" s="7"/>
      <c r="C125" s="7">
        <v>217189</v>
      </c>
      <c r="D125" s="7">
        <v>65980</v>
      </c>
      <c r="E125" s="31">
        <f t="shared" si="17"/>
        <v>30.37907076325228</v>
      </c>
      <c r="F125" s="5">
        <f t="shared" si="18"/>
        <v>65980</v>
      </c>
      <c r="G125" s="26"/>
    </row>
    <row r="126" spans="1:7" ht="120.75" customHeight="1">
      <c r="A126" s="50" t="s">
        <v>206</v>
      </c>
      <c r="B126" s="7"/>
      <c r="C126" s="7">
        <v>25452</v>
      </c>
      <c r="D126" s="7">
        <v>130</v>
      </c>
      <c r="E126" s="31">
        <f t="shared" ref="E126:E184" si="24">D126/C126*100</f>
        <v>0.51076536225051072</v>
      </c>
      <c r="F126" s="5">
        <f t="shared" ref="F126:F184" si="25">D126-B126</f>
        <v>130</v>
      </c>
      <c r="G126" s="26"/>
    </row>
    <row r="127" spans="1:7" ht="85.5" customHeight="1">
      <c r="A127" s="50" t="s">
        <v>102</v>
      </c>
      <c r="B127" s="7">
        <v>24749.599999999999</v>
      </c>
      <c r="C127" s="7">
        <v>103132</v>
      </c>
      <c r="D127" s="7">
        <v>23523</v>
      </c>
      <c r="E127" s="31">
        <f t="shared" si="24"/>
        <v>22.808633595780165</v>
      </c>
      <c r="F127" s="5">
        <f t="shared" si="25"/>
        <v>-1226.5999999999985</v>
      </c>
      <c r="G127" s="26">
        <f t="shared" ref="G127:G184" si="26">D127/B127*100</f>
        <v>95.043960306429199</v>
      </c>
    </row>
    <row r="128" spans="1:7" ht="94.5" customHeight="1">
      <c r="A128" s="50" t="s">
        <v>103</v>
      </c>
      <c r="B128" s="7">
        <v>1300.0999999999999</v>
      </c>
      <c r="C128" s="7">
        <v>218448</v>
      </c>
      <c r="D128" s="51"/>
      <c r="E128" s="31">
        <f t="shared" si="24"/>
        <v>0</v>
      </c>
      <c r="F128" s="5">
        <f t="shared" si="25"/>
        <v>-1300.0999999999999</v>
      </c>
      <c r="G128" s="26">
        <f t="shared" si="26"/>
        <v>0</v>
      </c>
    </row>
    <row r="129" spans="1:7" ht="67.5" customHeight="1">
      <c r="A129" s="50" t="s">
        <v>211</v>
      </c>
      <c r="B129" s="7"/>
      <c r="C129" s="7">
        <v>46855</v>
      </c>
      <c r="D129" s="7">
        <v>36026</v>
      </c>
      <c r="E129" s="31">
        <f t="shared" si="24"/>
        <v>76.888272329527268</v>
      </c>
      <c r="F129" s="5">
        <f t="shared" si="25"/>
        <v>36026</v>
      </c>
      <c r="G129" s="26"/>
    </row>
    <row r="130" spans="1:7" ht="60.75" customHeight="1">
      <c r="A130" s="50" t="s">
        <v>212</v>
      </c>
      <c r="B130" s="7"/>
      <c r="C130" s="7">
        <v>91155</v>
      </c>
      <c r="D130" s="51"/>
      <c r="E130" s="31">
        <f t="shared" si="24"/>
        <v>0</v>
      </c>
      <c r="F130" s="5">
        <f t="shared" si="25"/>
        <v>0</v>
      </c>
      <c r="G130" s="26"/>
    </row>
    <row r="131" spans="1:7" ht="31.5" customHeight="1">
      <c r="A131" s="50" t="s">
        <v>104</v>
      </c>
      <c r="B131" s="7">
        <v>5.2</v>
      </c>
      <c r="C131" s="7">
        <v>36130</v>
      </c>
      <c r="D131" s="7">
        <v>36</v>
      </c>
      <c r="E131" s="31">
        <f t="shared" si="24"/>
        <v>9.964018820924439E-2</v>
      </c>
      <c r="F131" s="5">
        <f t="shared" si="25"/>
        <v>30.8</v>
      </c>
      <c r="G131" s="26">
        <f t="shared" si="26"/>
        <v>692.30769230769226</v>
      </c>
    </row>
    <row r="132" spans="1:7" ht="51">
      <c r="A132" s="50" t="s">
        <v>105</v>
      </c>
      <c r="B132" s="7"/>
      <c r="C132" s="7">
        <v>9659</v>
      </c>
      <c r="D132" s="7">
        <v>1184</v>
      </c>
      <c r="E132" s="31">
        <f t="shared" si="24"/>
        <v>12.257997722331504</v>
      </c>
      <c r="F132" s="5">
        <f t="shared" si="25"/>
        <v>1184</v>
      </c>
      <c r="G132" s="26"/>
    </row>
    <row r="133" spans="1:7" ht="75" customHeight="1">
      <c r="A133" s="50" t="s">
        <v>106</v>
      </c>
      <c r="B133" s="7">
        <v>563.9</v>
      </c>
      <c r="C133" s="7">
        <v>153225</v>
      </c>
      <c r="D133" s="51"/>
      <c r="E133" s="31">
        <f t="shared" si="24"/>
        <v>0</v>
      </c>
      <c r="F133" s="5">
        <f t="shared" si="25"/>
        <v>-563.9</v>
      </c>
      <c r="G133" s="26">
        <f t="shared" si="26"/>
        <v>0</v>
      </c>
    </row>
    <row r="134" spans="1:7" ht="118.5" customHeight="1">
      <c r="A134" s="50" t="s">
        <v>213</v>
      </c>
      <c r="B134" s="7">
        <v>3560.7</v>
      </c>
      <c r="C134" s="7">
        <v>2993</v>
      </c>
      <c r="D134" s="7">
        <v>2993</v>
      </c>
      <c r="E134" s="31">
        <f t="shared" si="24"/>
        <v>100</v>
      </c>
      <c r="F134" s="5">
        <f t="shared" si="25"/>
        <v>-567.69999999999982</v>
      </c>
      <c r="G134" s="26">
        <f t="shared" si="26"/>
        <v>84.056505743252742</v>
      </c>
    </row>
    <row r="135" spans="1:7" ht="73.5" customHeight="1">
      <c r="A135" s="50" t="s">
        <v>133</v>
      </c>
      <c r="B135" s="7">
        <v>348267</v>
      </c>
      <c r="C135" s="7">
        <v>65944</v>
      </c>
      <c r="D135" s="7">
        <v>5650</v>
      </c>
      <c r="E135" s="31">
        <f t="shared" si="24"/>
        <v>8.5678757733834772</v>
      </c>
      <c r="F135" s="5">
        <f t="shared" si="25"/>
        <v>-342617</v>
      </c>
      <c r="G135" s="26">
        <f t="shared" si="26"/>
        <v>1.6223185085006617</v>
      </c>
    </row>
    <row r="136" spans="1:7" ht="51" customHeight="1">
      <c r="A136" s="50" t="s">
        <v>107</v>
      </c>
      <c r="B136" s="7"/>
      <c r="C136" s="7">
        <v>109986</v>
      </c>
      <c r="D136" s="7">
        <v>1521</v>
      </c>
      <c r="E136" s="31">
        <f t="shared" si="24"/>
        <v>1.3829032785990945</v>
      </c>
      <c r="F136" s="5">
        <f t="shared" si="25"/>
        <v>1521</v>
      </c>
      <c r="G136" s="26"/>
    </row>
    <row r="137" spans="1:7" ht="62.25" customHeight="1">
      <c r="A137" s="50" t="s">
        <v>134</v>
      </c>
      <c r="B137" s="7"/>
      <c r="C137" s="7">
        <v>108548</v>
      </c>
      <c r="D137" s="51"/>
      <c r="E137" s="31">
        <f t="shared" si="24"/>
        <v>0</v>
      </c>
      <c r="F137" s="5">
        <f t="shared" si="25"/>
        <v>0</v>
      </c>
      <c r="G137" s="26"/>
    </row>
    <row r="138" spans="1:7" ht="95.25" customHeight="1">
      <c r="A138" s="50" t="s">
        <v>108</v>
      </c>
      <c r="B138" s="7"/>
      <c r="C138" s="7">
        <v>3480</v>
      </c>
      <c r="D138" s="51"/>
      <c r="E138" s="31">
        <f t="shared" si="24"/>
        <v>0</v>
      </c>
      <c r="F138" s="5">
        <f t="shared" si="25"/>
        <v>0</v>
      </c>
      <c r="G138" s="26"/>
    </row>
    <row r="139" spans="1:7" ht="113.25" customHeight="1">
      <c r="A139" s="50" t="s">
        <v>135</v>
      </c>
      <c r="B139" s="7"/>
      <c r="C139" s="7">
        <v>10440</v>
      </c>
      <c r="D139" s="51"/>
      <c r="E139" s="31">
        <f t="shared" si="24"/>
        <v>0</v>
      </c>
      <c r="F139" s="5">
        <f t="shared" si="25"/>
        <v>0</v>
      </c>
      <c r="G139" s="26"/>
    </row>
    <row r="140" spans="1:7" ht="57.75" customHeight="1">
      <c r="A140" s="50" t="s">
        <v>214</v>
      </c>
      <c r="B140" s="7"/>
      <c r="C140" s="7">
        <v>25131</v>
      </c>
      <c r="D140" s="7">
        <v>25131</v>
      </c>
      <c r="E140" s="31">
        <f t="shared" si="24"/>
        <v>100</v>
      </c>
      <c r="F140" s="5">
        <f t="shared" si="25"/>
        <v>25131</v>
      </c>
      <c r="G140" s="26"/>
    </row>
    <row r="141" spans="1:7" ht="131.25" customHeight="1">
      <c r="A141" s="50" t="s">
        <v>215</v>
      </c>
      <c r="B141" s="7"/>
      <c r="C141" s="7">
        <v>4671</v>
      </c>
      <c r="D141" s="51"/>
      <c r="E141" s="31">
        <f t="shared" si="24"/>
        <v>0</v>
      </c>
      <c r="F141" s="5">
        <f t="shared" si="25"/>
        <v>0</v>
      </c>
      <c r="G141" s="26"/>
    </row>
    <row r="142" spans="1:7" ht="85.5" customHeight="1">
      <c r="A142" s="50" t="s">
        <v>109</v>
      </c>
      <c r="B142" s="7"/>
      <c r="C142" s="7">
        <v>26368</v>
      </c>
      <c r="D142" s="51"/>
      <c r="E142" s="31">
        <f t="shared" si="24"/>
        <v>0</v>
      </c>
      <c r="F142" s="5">
        <f t="shared" si="25"/>
        <v>0</v>
      </c>
      <c r="G142" s="26"/>
    </row>
    <row r="143" spans="1:7" ht="85.5" customHeight="1">
      <c r="A143" s="50" t="s">
        <v>216</v>
      </c>
      <c r="B143" s="7"/>
      <c r="C143" s="7">
        <v>22097</v>
      </c>
      <c r="D143" s="51"/>
      <c r="E143" s="31">
        <f t="shared" si="24"/>
        <v>0</v>
      </c>
      <c r="F143" s="5">
        <f t="shared" si="25"/>
        <v>0</v>
      </c>
      <c r="G143" s="26"/>
    </row>
    <row r="144" spans="1:7" ht="47.25" customHeight="1">
      <c r="A144" s="50" t="s">
        <v>110</v>
      </c>
      <c r="B144" s="7">
        <v>499888.6</v>
      </c>
      <c r="C144" s="7"/>
      <c r="D144" s="7">
        <v>102784</v>
      </c>
      <c r="E144" s="31"/>
      <c r="F144" s="5">
        <f t="shared" si="25"/>
        <v>-397104.6</v>
      </c>
      <c r="G144" s="26">
        <f t="shared" si="26"/>
        <v>20.561381075703665</v>
      </c>
    </row>
    <row r="145" spans="1:7" ht="71.25" customHeight="1">
      <c r="A145" s="50" t="s">
        <v>111</v>
      </c>
      <c r="B145" s="7">
        <v>55177.4</v>
      </c>
      <c r="C145" s="7">
        <v>502560</v>
      </c>
      <c r="D145" s="7">
        <v>467358</v>
      </c>
      <c r="E145" s="31">
        <f t="shared" si="24"/>
        <v>92.995463228271248</v>
      </c>
      <c r="F145" s="5">
        <f t="shared" si="25"/>
        <v>412180.6</v>
      </c>
      <c r="G145" s="26">
        <f t="shared" si="26"/>
        <v>847.00982648693127</v>
      </c>
    </row>
    <row r="146" spans="1:7" ht="56.25" customHeight="1">
      <c r="A146" s="50" t="s">
        <v>136</v>
      </c>
      <c r="B146" s="7">
        <v>85699.7</v>
      </c>
      <c r="C146" s="7">
        <v>675685</v>
      </c>
      <c r="D146" s="51"/>
      <c r="E146" s="31">
        <f t="shared" si="24"/>
        <v>0</v>
      </c>
      <c r="F146" s="5">
        <f t="shared" si="25"/>
        <v>-85699.7</v>
      </c>
      <c r="G146" s="26">
        <f t="shared" si="26"/>
        <v>0</v>
      </c>
    </row>
    <row r="147" spans="1:7" ht="45.75" customHeight="1">
      <c r="A147" s="50" t="s">
        <v>217</v>
      </c>
      <c r="B147" s="7"/>
      <c r="C147" s="7">
        <v>33482</v>
      </c>
      <c r="D147" s="51"/>
      <c r="E147" s="31">
        <f t="shared" si="24"/>
        <v>0</v>
      </c>
      <c r="F147" s="5">
        <f t="shared" si="25"/>
        <v>0</v>
      </c>
      <c r="G147" s="26"/>
    </row>
    <row r="148" spans="1:7" ht="63" customHeight="1">
      <c r="A148" s="50" t="s">
        <v>218</v>
      </c>
      <c r="B148" s="7"/>
      <c r="C148" s="7">
        <v>387254</v>
      </c>
      <c r="D148" s="51"/>
      <c r="E148" s="31">
        <f t="shared" si="24"/>
        <v>0</v>
      </c>
      <c r="F148" s="5">
        <f t="shared" si="25"/>
        <v>0</v>
      </c>
      <c r="G148" s="26"/>
    </row>
    <row r="149" spans="1:7" ht="45.75" customHeight="1">
      <c r="A149" s="50" t="s">
        <v>112</v>
      </c>
      <c r="B149" s="7">
        <v>108527.6</v>
      </c>
      <c r="C149" s="7">
        <v>566221</v>
      </c>
      <c r="D149" s="7">
        <v>192586</v>
      </c>
      <c r="E149" s="31">
        <f t="shared" si="24"/>
        <v>34.01251454820644</v>
      </c>
      <c r="F149" s="5">
        <f t="shared" si="25"/>
        <v>84058.4</v>
      </c>
      <c r="G149" s="26">
        <f t="shared" si="26"/>
        <v>177.4534772721409</v>
      </c>
    </row>
    <row r="150" spans="1:7" ht="30.75" customHeight="1">
      <c r="A150" s="50" t="s">
        <v>137</v>
      </c>
      <c r="B150" s="7">
        <v>426000</v>
      </c>
      <c r="C150" s="7">
        <v>135352</v>
      </c>
      <c r="D150" s="51"/>
      <c r="E150" s="31">
        <f t="shared" si="24"/>
        <v>0</v>
      </c>
      <c r="F150" s="5">
        <f t="shared" si="25"/>
        <v>-426000</v>
      </c>
      <c r="G150" s="26">
        <f t="shared" si="26"/>
        <v>0</v>
      </c>
    </row>
    <row r="151" spans="1:7" ht="89.25">
      <c r="A151" s="50" t="s">
        <v>138</v>
      </c>
      <c r="B151" s="7">
        <v>18397.2</v>
      </c>
      <c r="C151" s="7">
        <v>16733</v>
      </c>
      <c r="D151" s="7">
        <v>3480</v>
      </c>
      <c r="E151" s="31">
        <f t="shared" si="24"/>
        <v>20.797227036395146</v>
      </c>
      <c r="F151" s="5">
        <f t="shared" si="25"/>
        <v>-14917.2</v>
      </c>
      <c r="G151" s="26">
        <f t="shared" si="26"/>
        <v>18.915921988128627</v>
      </c>
    </row>
    <row r="152" spans="1:7" ht="49.5" customHeight="1">
      <c r="A152" s="50" t="s">
        <v>113</v>
      </c>
      <c r="B152" s="7">
        <v>303303.7</v>
      </c>
      <c r="C152" s="7">
        <v>1149672</v>
      </c>
      <c r="D152" s="7">
        <v>1111228</v>
      </c>
      <c r="E152" s="31">
        <f t="shared" si="24"/>
        <v>96.656089736898878</v>
      </c>
      <c r="F152" s="5">
        <f t="shared" si="25"/>
        <v>807924.3</v>
      </c>
      <c r="G152" s="26">
        <f t="shared" si="26"/>
        <v>366.37469308814894</v>
      </c>
    </row>
    <row r="153" spans="1:7" ht="157.5" customHeight="1">
      <c r="A153" s="50" t="s">
        <v>219</v>
      </c>
      <c r="B153" s="7"/>
      <c r="C153" s="7">
        <v>1988008</v>
      </c>
      <c r="D153" s="7">
        <v>512081</v>
      </c>
      <c r="E153" s="31">
        <f t="shared" si="24"/>
        <v>25.758497953730568</v>
      </c>
      <c r="F153" s="5">
        <f t="shared" si="25"/>
        <v>512081</v>
      </c>
      <c r="G153" s="26"/>
    </row>
    <row r="154" spans="1:7" ht="95.25" customHeight="1">
      <c r="A154" s="50" t="s">
        <v>114</v>
      </c>
      <c r="B154" s="7">
        <v>4056.8</v>
      </c>
      <c r="C154" s="7">
        <v>8668</v>
      </c>
      <c r="D154" s="7">
        <v>5087</v>
      </c>
      <c r="E154" s="31">
        <f t="shared" si="24"/>
        <v>58.687125057683431</v>
      </c>
      <c r="F154" s="5">
        <f t="shared" si="25"/>
        <v>1030.1999999999998</v>
      </c>
      <c r="G154" s="26">
        <f t="shared" si="26"/>
        <v>125.39439952672056</v>
      </c>
    </row>
    <row r="155" spans="1:7" ht="77.25" customHeight="1">
      <c r="A155" s="50" t="s">
        <v>115</v>
      </c>
      <c r="B155" s="7">
        <v>59138</v>
      </c>
      <c r="C155" s="7">
        <v>269538</v>
      </c>
      <c r="D155" s="7">
        <v>30388</v>
      </c>
      <c r="E155" s="31">
        <f t="shared" si="24"/>
        <v>11.274106062967002</v>
      </c>
      <c r="F155" s="5">
        <f t="shared" si="25"/>
        <v>-28750</v>
      </c>
      <c r="G155" s="26">
        <f t="shared" si="26"/>
        <v>51.384896344144202</v>
      </c>
    </row>
    <row r="156" spans="1:7" ht="77.25" customHeight="1">
      <c r="A156" s="50" t="s">
        <v>220</v>
      </c>
      <c r="B156" s="7"/>
      <c r="C156" s="7"/>
      <c r="D156" s="51"/>
      <c r="E156" s="31"/>
      <c r="F156" s="5">
        <f t="shared" si="25"/>
        <v>0</v>
      </c>
      <c r="G156" s="26"/>
    </row>
    <row r="157" spans="1:7" ht="77.25" customHeight="1">
      <c r="A157" s="50" t="s">
        <v>221</v>
      </c>
      <c r="B157" s="7"/>
      <c r="C157" s="7">
        <v>164509</v>
      </c>
      <c r="D157" s="7">
        <v>92125</v>
      </c>
      <c r="E157" s="31">
        <f t="shared" si="24"/>
        <v>55.999975685220868</v>
      </c>
      <c r="F157" s="5">
        <f t="shared" si="25"/>
        <v>92125</v>
      </c>
      <c r="G157" s="26"/>
    </row>
    <row r="158" spans="1:7" ht="51">
      <c r="A158" s="50" t="s">
        <v>222</v>
      </c>
      <c r="B158" s="7"/>
      <c r="C158" s="7">
        <v>611954</v>
      </c>
      <c r="D158" s="51"/>
      <c r="E158" s="31">
        <f t="shared" si="24"/>
        <v>0</v>
      </c>
      <c r="F158" s="5">
        <f t="shared" si="25"/>
        <v>0</v>
      </c>
      <c r="G158" s="26"/>
    </row>
    <row r="159" spans="1:7" ht="45.75" customHeight="1">
      <c r="A159" s="50" t="s">
        <v>223</v>
      </c>
      <c r="B159" s="7"/>
      <c r="C159" s="7">
        <v>3000</v>
      </c>
      <c r="D159" s="51"/>
      <c r="E159" s="31">
        <f t="shared" si="24"/>
        <v>0</v>
      </c>
      <c r="F159" s="5">
        <f t="shared" si="25"/>
        <v>0</v>
      </c>
      <c r="G159" s="26"/>
    </row>
    <row r="160" spans="1:7" ht="38.25">
      <c r="A160" s="50" t="s">
        <v>224</v>
      </c>
      <c r="B160" s="7"/>
      <c r="C160" s="7">
        <v>29400</v>
      </c>
      <c r="D160" s="51"/>
      <c r="E160" s="31">
        <f t="shared" si="24"/>
        <v>0</v>
      </c>
      <c r="F160" s="5">
        <f t="shared" si="25"/>
        <v>0</v>
      </c>
      <c r="G160" s="26"/>
    </row>
    <row r="161" spans="1:7" ht="71.25" customHeight="1">
      <c r="A161" s="50" t="s">
        <v>116</v>
      </c>
      <c r="B161" s="7">
        <v>451.3</v>
      </c>
      <c r="C161" s="7">
        <v>2223</v>
      </c>
      <c r="D161" s="7">
        <v>615</v>
      </c>
      <c r="E161" s="31">
        <f t="shared" si="24"/>
        <v>27.665317139001349</v>
      </c>
      <c r="F161" s="5">
        <f t="shared" si="25"/>
        <v>163.69999999999999</v>
      </c>
      <c r="G161" s="26">
        <f t="shared" si="26"/>
        <v>136.27298914247729</v>
      </c>
    </row>
    <row r="162" spans="1:7" ht="58.5" customHeight="1">
      <c r="A162" s="50" t="s">
        <v>117</v>
      </c>
      <c r="B162" s="7"/>
      <c r="C162" s="7">
        <v>18338</v>
      </c>
      <c r="D162" s="51"/>
      <c r="E162" s="31">
        <f t="shared" si="24"/>
        <v>0</v>
      </c>
      <c r="F162" s="5">
        <f t="shared" si="25"/>
        <v>0</v>
      </c>
      <c r="G162" s="26"/>
    </row>
    <row r="163" spans="1:7" ht="38.25">
      <c r="A163" s="50" t="s">
        <v>118</v>
      </c>
      <c r="B163" s="7">
        <v>1042.7</v>
      </c>
      <c r="C163" s="7">
        <v>48226</v>
      </c>
      <c r="D163" s="7">
        <v>602</v>
      </c>
      <c r="E163" s="31">
        <f t="shared" si="24"/>
        <v>1.2482893045245305</v>
      </c>
      <c r="F163" s="5">
        <f t="shared" si="25"/>
        <v>-440.70000000000005</v>
      </c>
      <c r="G163" s="26">
        <f t="shared" si="26"/>
        <v>57.734727150666529</v>
      </c>
    </row>
    <row r="164" spans="1:7" ht="49.5" customHeight="1">
      <c r="A164" s="50" t="s">
        <v>119</v>
      </c>
      <c r="B164" s="7">
        <v>18864.8</v>
      </c>
      <c r="C164" s="7">
        <v>18169</v>
      </c>
      <c r="D164" s="7">
        <v>16453</v>
      </c>
      <c r="E164" s="31"/>
      <c r="F164" s="5">
        <f t="shared" si="25"/>
        <v>-2411.7999999999993</v>
      </c>
      <c r="G164" s="26">
        <f t="shared" si="26"/>
        <v>87.215342860777739</v>
      </c>
    </row>
    <row r="165" spans="1:7" ht="62.25" customHeight="1">
      <c r="A165" s="50" t="s">
        <v>120</v>
      </c>
      <c r="B165" s="7"/>
      <c r="C165" s="7">
        <v>889766</v>
      </c>
      <c r="D165" s="7">
        <v>400545</v>
      </c>
      <c r="E165" s="31">
        <f t="shared" si="24"/>
        <v>45.016892081738348</v>
      </c>
      <c r="F165" s="5">
        <f t="shared" si="25"/>
        <v>400545</v>
      </c>
      <c r="G165" s="26"/>
    </row>
    <row r="166" spans="1:7" ht="33" customHeight="1">
      <c r="A166" s="50" t="s">
        <v>140</v>
      </c>
      <c r="B166" s="7"/>
      <c r="C166" s="7">
        <v>7312</v>
      </c>
      <c r="D166" s="51"/>
      <c r="E166" s="31">
        <f t="shared" si="24"/>
        <v>0</v>
      </c>
      <c r="F166" s="5">
        <f t="shared" si="25"/>
        <v>0</v>
      </c>
      <c r="G166" s="26"/>
    </row>
    <row r="167" spans="1:7" ht="33" customHeight="1">
      <c r="A167" s="50" t="s">
        <v>141</v>
      </c>
      <c r="B167" s="7">
        <v>5071.8999999999996</v>
      </c>
      <c r="C167" s="7">
        <v>112113</v>
      </c>
      <c r="D167" s="51"/>
      <c r="E167" s="31">
        <f t="shared" si="24"/>
        <v>0</v>
      </c>
      <c r="F167" s="5">
        <f t="shared" si="25"/>
        <v>-5071.8999999999996</v>
      </c>
      <c r="G167" s="26">
        <f t="shared" si="26"/>
        <v>0</v>
      </c>
    </row>
    <row r="168" spans="1:7" ht="44.25" customHeight="1">
      <c r="A168" s="50" t="s">
        <v>121</v>
      </c>
      <c r="B168" s="7">
        <v>238.8</v>
      </c>
      <c r="C168" s="7">
        <v>7464</v>
      </c>
      <c r="D168" s="51"/>
      <c r="E168" s="31">
        <f t="shared" si="24"/>
        <v>0</v>
      </c>
      <c r="F168" s="5">
        <f t="shared" si="25"/>
        <v>-238.8</v>
      </c>
      <c r="G168" s="26">
        <f t="shared" si="26"/>
        <v>0</v>
      </c>
    </row>
    <row r="169" spans="1:7" ht="38.25" customHeight="1">
      <c r="A169" s="50" t="s">
        <v>122</v>
      </c>
      <c r="B169" s="7">
        <v>10948.4</v>
      </c>
      <c r="C169" s="7">
        <v>41569</v>
      </c>
      <c r="D169" s="7">
        <v>6201</v>
      </c>
      <c r="E169" s="31">
        <f t="shared" si="24"/>
        <v>14.917366306622723</v>
      </c>
      <c r="F169" s="5">
        <f t="shared" si="25"/>
        <v>-4747.3999999999996</v>
      </c>
      <c r="G169" s="26">
        <f t="shared" si="26"/>
        <v>56.638412918782656</v>
      </c>
    </row>
    <row r="170" spans="1:7" ht="60" customHeight="1">
      <c r="A170" s="50" t="s">
        <v>123</v>
      </c>
      <c r="B170" s="7">
        <v>250149.4</v>
      </c>
      <c r="C170" s="7">
        <v>375882</v>
      </c>
      <c r="D170" s="51"/>
      <c r="E170" s="31">
        <f t="shared" si="24"/>
        <v>0</v>
      </c>
      <c r="F170" s="5">
        <f t="shared" si="25"/>
        <v>-250149.4</v>
      </c>
      <c r="G170" s="26">
        <f t="shared" si="26"/>
        <v>0</v>
      </c>
    </row>
    <row r="171" spans="1:7" ht="60" customHeight="1">
      <c r="A171" s="50" t="s">
        <v>225</v>
      </c>
      <c r="B171" s="7"/>
      <c r="C171" s="7">
        <v>17450</v>
      </c>
      <c r="D171" s="7">
        <v>17450</v>
      </c>
      <c r="E171" s="31">
        <f t="shared" si="24"/>
        <v>100</v>
      </c>
      <c r="F171" s="5">
        <f t="shared" si="25"/>
        <v>17450</v>
      </c>
      <c r="G171" s="26"/>
    </row>
    <row r="172" spans="1:7" ht="99" customHeight="1">
      <c r="A172" s="50" t="s">
        <v>124</v>
      </c>
      <c r="B172" s="7">
        <v>60223.1</v>
      </c>
      <c r="C172" s="7">
        <v>43071</v>
      </c>
      <c r="D172" s="7">
        <v>40625</v>
      </c>
      <c r="E172" s="31">
        <f t="shared" si="24"/>
        <v>94.32100485245293</v>
      </c>
      <c r="F172" s="5">
        <f t="shared" si="25"/>
        <v>-19598.099999999999</v>
      </c>
      <c r="G172" s="26">
        <f t="shared" si="26"/>
        <v>67.457503848191152</v>
      </c>
    </row>
    <row r="173" spans="1:7" ht="64.5" customHeight="1">
      <c r="A173" s="50" t="s">
        <v>125</v>
      </c>
      <c r="B173" s="7">
        <v>12875.8</v>
      </c>
      <c r="C173" s="7">
        <v>46879</v>
      </c>
      <c r="D173" s="7">
        <v>3433</v>
      </c>
      <c r="E173" s="31">
        <f t="shared" si="24"/>
        <v>7.3231084280808032</v>
      </c>
      <c r="F173" s="5">
        <f t="shared" si="25"/>
        <v>-9442.7999999999993</v>
      </c>
      <c r="G173" s="26">
        <f t="shared" si="26"/>
        <v>26.66242097578403</v>
      </c>
    </row>
    <row r="174" spans="1:7" ht="38.25" customHeight="1">
      <c r="A174" s="50" t="s">
        <v>126</v>
      </c>
      <c r="B174" s="7">
        <v>2638.1</v>
      </c>
      <c r="C174" s="7">
        <v>258530</v>
      </c>
      <c r="D174" s="7">
        <v>992</v>
      </c>
      <c r="E174" s="31">
        <f t="shared" si="24"/>
        <v>0.38370788689900592</v>
      </c>
      <c r="F174" s="5">
        <f t="shared" si="25"/>
        <v>-1646.1</v>
      </c>
      <c r="G174" s="26">
        <f t="shared" si="26"/>
        <v>37.602820211515862</v>
      </c>
    </row>
    <row r="175" spans="1:7" ht="52.5" customHeight="1">
      <c r="A175" s="50" t="s">
        <v>226</v>
      </c>
      <c r="B175" s="7"/>
      <c r="C175" s="7">
        <v>41000</v>
      </c>
      <c r="D175" s="51"/>
      <c r="E175" s="31">
        <f t="shared" si="24"/>
        <v>0</v>
      </c>
      <c r="F175" s="5">
        <f t="shared" si="25"/>
        <v>0</v>
      </c>
      <c r="G175" s="26"/>
    </row>
    <row r="176" spans="1:7" ht="31.5" customHeight="1">
      <c r="A176" s="50" t="s">
        <v>127</v>
      </c>
      <c r="B176" s="7">
        <v>1464.4</v>
      </c>
      <c r="C176" s="7">
        <v>14389</v>
      </c>
      <c r="D176" s="7">
        <v>987</v>
      </c>
      <c r="E176" s="31">
        <f t="shared" si="24"/>
        <v>6.8594064910695671</v>
      </c>
      <c r="F176" s="5">
        <f t="shared" si="25"/>
        <v>-477.40000000000009</v>
      </c>
      <c r="G176" s="26">
        <f t="shared" si="26"/>
        <v>67.399617590822174</v>
      </c>
    </row>
    <row r="177" spans="1:7" ht="60" customHeight="1">
      <c r="A177" s="50" t="s">
        <v>227</v>
      </c>
      <c r="B177" s="7"/>
      <c r="C177" s="7">
        <v>10880</v>
      </c>
      <c r="D177" s="51"/>
      <c r="E177" s="31">
        <f t="shared" si="24"/>
        <v>0</v>
      </c>
      <c r="F177" s="5">
        <f t="shared" si="25"/>
        <v>0</v>
      </c>
      <c r="G177" s="26"/>
    </row>
    <row r="178" spans="1:7" ht="84.75" customHeight="1">
      <c r="A178" s="50" t="s">
        <v>128</v>
      </c>
      <c r="B178" s="7">
        <v>215.3</v>
      </c>
      <c r="C178" s="7">
        <v>69975</v>
      </c>
      <c r="D178" s="7">
        <v>56587</v>
      </c>
      <c r="E178" s="31">
        <f t="shared" si="24"/>
        <v>80.867452661664885</v>
      </c>
      <c r="F178" s="5">
        <f t="shared" si="25"/>
        <v>56371.7</v>
      </c>
      <c r="G178" s="26">
        <f t="shared" si="26"/>
        <v>26282.861124013005</v>
      </c>
    </row>
    <row r="179" spans="1:7" ht="37.5" customHeight="1">
      <c r="A179" s="50" t="s">
        <v>129</v>
      </c>
      <c r="B179" s="7"/>
      <c r="C179" s="7">
        <v>35000</v>
      </c>
      <c r="D179" s="51"/>
      <c r="E179" s="31">
        <f t="shared" si="24"/>
        <v>0</v>
      </c>
      <c r="F179" s="5">
        <f t="shared" si="25"/>
        <v>0</v>
      </c>
      <c r="G179" s="26"/>
    </row>
    <row r="180" spans="1:7" ht="76.5" customHeight="1">
      <c r="A180" s="50" t="s">
        <v>130</v>
      </c>
      <c r="B180" s="7">
        <v>29939.8</v>
      </c>
      <c r="C180" s="7">
        <v>37048</v>
      </c>
      <c r="D180" s="51"/>
      <c r="E180" s="31">
        <f t="shared" si="24"/>
        <v>0</v>
      </c>
      <c r="F180" s="5">
        <f t="shared" si="25"/>
        <v>-29939.8</v>
      </c>
      <c r="G180" s="26">
        <f t="shared" si="26"/>
        <v>0</v>
      </c>
    </row>
    <row r="181" spans="1:7" ht="38.25">
      <c r="A181" s="50" t="s">
        <v>228</v>
      </c>
      <c r="B181" s="7"/>
      <c r="C181" s="7">
        <v>4760</v>
      </c>
      <c r="D181" s="51"/>
      <c r="E181" s="31">
        <f t="shared" si="24"/>
        <v>0</v>
      </c>
      <c r="F181" s="5">
        <f t="shared" si="25"/>
        <v>0</v>
      </c>
      <c r="G181" s="26"/>
    </row>
    <row r="182" spans="1:7" ht="34.5" customHeight="1">
      <c r="A182" s="50" t="s">
        <v>139</v>
      </c>
      <c r="B182" s="7">
        <v>723.1</v>
      </c>
      <c r="C182" s="7"/>
      <c r="D182" s="51"/>
      <c r="E182" s="31"/>
      <c r="F182" s="5">
        <f t="shared" si="25"/>
        <v>-723.1</v>
      </c>
      <c r="G182" s="26">
        <f t="shared" si="26"/>
        <v>0</v>
      </c>
    </row>
    <row r="183" spans="1:7" ht="72.75" customHeight="1">
      <c r="A183" s="50" t="s">
        <v>142</v>
      </c>
      <c r="B183" s="7"/>
      <c r="C183" s="7">
        <v>66370</v>
      </c>
      <c r="D183" s="51"/>
      <c r="E183" s="31">
        <f t="shared" si="24"/>
        <v>0</v>
      </c>
      <c r="F183" s="5">
        <f t="shared" si="25"/>
        <v>0</v>
      </c>
      <c r="G183" s="26"/>
    </row>
    <row r="184" spans="1:7" ht="43.5" customHeight="1">
      <c r="A184" s="50" t="s">
        <v>143</v>
      </c>
      <c r="B184" s="7">
        <v>412949.8</v>
      </c>
      <c r="C184" s="7">
        <v>701586</v>
      </c>
      <c r="D184" s="51"/>
      <c r="E184" s="31">
        <f t="shared" si="24"/>
        <v>0</v>
      </c>
      <c r="F184" s="5">
        <f t="shared" si="25"/>
        <v>-412949.8</v>
      </c>
      <c r="G184" s="26">
        <f t="shared" si="26"/>
        <v>0</v>
      </c>
    </row>
    <row r="185" spans="1:7" ht="86.25" customHeight="1">
      <c r="A185" s="50" t="s">
        <v>144</v>
      </c>
      <c r="B185" s="7">
        <v>216.11061000000001</v>
      </c>
      <c r="C185" s="7">
        <v>92142</v>
      </c>
      <c r="D185" s="7">
        <v>1709</v>
      </c>
      <c r="E185" s="31">
        <f t="shared" ref="E185:E227" si="27">D185/C185*100</f>
        <v>1.8547459356211067</v>
      </c>
      <c r="F185" s="5">
        <f t="shared" ref="F185:F238" si="28">D185-B185</f>
        <v>1492.88939</v>
      </c>
      <c r="G185" s="26">
        <f t="shared" ref="G185:G238" si="29">D185/B185*100</f>
        <v>790.7987488443996</v>
      </c>
    </row>
    <row r="186" spans="1:7" ht="63.75" customHeight="1">
      <c r="A186" s="50" t="s">
        <v>229</v>
      </c>
      <c r="B186" s="7"/>
      <c r="C186" s="7">
        <v>78000</v>
      </c>
      <c r="D186" s="51"/>
      <c r="E186" s="31">
        <f t="shared" si="27"/>
        <v>0</v>
      </c>
      <c r="F186" s="5">
        <f t="shared" si="28"/>
        <v>0</v>
      </c>
      <c r="G186" s="26"/>
    </row>
    <row r="187" spans="1:7" ht="47.25" customHeight="1">
      <c r="A187" s="50" t="s">
        <v>230</v>
      </c>
      <c r="B187" s="7"/>
      <c r="C187" s="7">
        <v>24012</v>
      </c>
      <c r="D187" s="51"/>
      <c r="E187" s="31">
        <f t="shared" si="27"/>
        <v>0</v>
      </c>
      <c r="F187" s="5">
        <f t="shared" si="28"/>
        <v>0</v>
      </c>
      <c r="G187" s="26"/>
    </row>
    <row r="188" spans="1:7" ht="111" customHeight="1">
      <c r="A188" s="50" t="s">
        <v>131</v>
      </c>
      <c r="B188" s="7">
        <v>169540</v>
      </c>
      <c r="C188" s="7">
        <v>450643</v>
      </c>
      <c r="D188" s="7">
        <v>118770</v>
      </c>
      <c r="E188" s="31">
        <f t="shared" si="27"/>
        <v>26.355674003590423</v>
      </c>
      <c r="F188" s="5">
        <f t="shared" si="28"/>
        <v>-50770</v>
      </c>
      <c r="G188" s="26">
        <f t="shared" si="29"/>
        <v>70.054264480358626</v>
      </c>
    </row>
    <row r="189" spans="1:7" ht="102">
      <c r="A189" s="50" t="s">
        <v>132</v>
      </c>
      <c r="B189" s="7"/>
      <c r="C189" s="7">
        <v>88807</v>
      </c>
      <c r="D189" s="7">
        <v>88807</v>
      </c>
      <c r="E189" s="31">
        <f t="shared" si="27"/>
        <v>100</v>
      </c>
      <c r="F189" s="5">
        <f t="shared" si="28"/>
        <v>88807</v>
      </c>
      <c r="G189" s="26"/>
    </row>
    <row r="190" spans="1:7" ht="77.25" customHeight="1">
      <c r="A190" s="50" t="s">
        <v>145</v>
      </c>
      <c r="B190" s="7"/>
      <c r="C190" s="7">
        <v>500000</v>
      </c>
      <c r="D190" s="7"/>
      <c r="E190" s="31">
        <f t="shared" si="27"/>
        <v>0</v>
      </c>
      <c r="F190" s="5">
        <f t="shared" si="28"/>
        <v>0</v>
      </c>
      <c r="G190" s="26"/>
    </row>
    <row r="191" spans="1:7" ht="69.75" customHeight="1">
      <c r="A191" s="50" t="s">
        <v>146</v>
      </c>
      <c r="B191" s="7">
        <v>3347.7</v>
      </c>
      <c r="C191" s="7">
        <v>253489</v>
      </c>
      <c r="D191" s="7">
        <v>3081</v>
      </c>
      <c r="E191" s="31">
        <f t="shared" si="27"/>
        <v>1.2154373562560901</v>
      </c>
      <c r="F191" s="5">
        <f t="shared" si="28"/>
        <v>-266.69999999999982</v>
      </c>
      <c r="G191" s="26">
        <f t="shared" si="29"/>
        <v>92.03333632045883</v>
      </c>
    </row>
    <row r="192" spans="1:7" ht="36.75" customHeight="1">
      <c r="A192" s="49" t="s">
        <v>147</v>
      </c>
      <c r="B192" s="32">
        <v>572075.4</v>
      </c>
      <c r="C192" s="32">
        <v>1802816</v>
      </c>
      <c r="D192" s="32">
        <v>589466</v>
      </c>
      <c r="E192" s="31">
        <f t="shared" si="27"/>
        <v>32.69695853597927</v>
      </c>
      <c r="F192" s="5">
        <f t="shared" si="28"/>
        <v>17390.599999999977</v>
      </c>
      <c r="G192" s="26">
        <f t="shared" si="29"/>
        <v>103.03991396938234</v>
      </c>
    </row>
    <row r="193" spans="1:7" ht="62.25" customHeight="1">
      <c r="A193" s="50" t="s">
        <v>148</v>
      </c>
      <c r="B193" s="7">
        <v>9482.9</v>
      </c>
      <c r="C193" s="7">
        <v>47758</v>
      </c>
      <c r="D193" s="7">
        <v>11196</v>
      </c>
      <c r="E193" s="31">
        <f t="shared" si="27"/>
        <v>23.443192763516059</v>
      </c>
      <c r="F193" s="5">
        <f t="shared" si="28"/>
        <v>1713.1000000000004</v>
      </c>
      <c r="G193" s="26">
        <f t="shared" si="29"/>
        <v>118.06514884687174</v>
      </c>
    </row>
    <row r="194" spans="1:7" ht="78.75" customHeight="1">
      <c r="A194" s="50" t="s">
        <v>149</v>
      </c>
      <c r="B194" s="7"/>
      <c r="C194" s="7">
        <v>123</v>
      </c>
      <c r="D194" s="7"/>
      <c r="E194" s="31">
        <f t="shared" si="27"/>
        <v>0</v>
      </c>
      <c r="F194" s="5">
        <f t="shared" si="28"/>
        <v>0</v>
      </c>
      <c r="G194" s="26"/>
    </row>
    <row r="195" spans="1:7" ht="49.5" customHeight="1">
      <c r="A195" s="50" t="s">
        <v>150</v>
      </c>
      <c r="B195" s="7"/>
      <c r="C195" s="7">
        <v>19320</v>
      </c>
      <c r="D195" s="7">
        <v>1500</v>
      </c>
      <c r="E195" s="31">
        <f t="shared" si="27"/>
        <v>7.7639751552795024</v>
      </c>
      <c r="F195" s="5">
        <f t="shared" si="28"/>
        <v>1500</v>
      </c>
      <c r="G195" s="26"/>
    </row>
    <row r="196" spans="1:7" ht="47.25" customHeight="1">
      <c r="A196" s="50" t="s">
        <v>151</v>
      </c>
      <c r="B196" s="7">
        <v>11811.2</v>
      </c>
      <c r="C196" s="7">
        <v>72626</v>
      </c>
      <c r="D196" s="7">
        <v>12130</v>
      </c>
      <c r="E196" s="31">
        <f t="shared" si="27"/>
        <v>16.702007545507119</v>
      </c>
      <c r="F196" s="5">
        <f t="shared" si="28"/>
        <v>318.79999999999927</v>
      </c>
      <c r="G196" s="26">
        <f t="shared" si="29"/>
        <v>102.69913302628014</v>
      </c>
    </row>
    <row r="197" spans="1:7" ht="123.75" customHeight="1">
      <c r="A197" s="50" t="s">
        <v>152</v>
      </c>
      <c r="B197" s="7"/>
      <c r="C197" s="7"/>
      <c r="D197" s="7">
        <v>2717</v>
      </c>
      <c r="E197" s="31" t="e">
        <f t="shared" si="27"/>
        <v>#DIV/0!</v>
      </c>
      <c r="F197" s="5">
        <f t="shared" si="28"/>
        <v>2717</v>
      </c>
      <c r="G197" s="26"/>
    </row>
    <row r="198" spans="1:7" ht="73.5" customHeight="1">
      <c r="A198" s="50" t="s">
        <v>153</v>
      </c>
      <c r="B198" s="7">
        <v>2640.4</v>
      </c>
      <c r="C198" s="7">
        <v>1648</v>
      </c>
      <c r="D198" s="7">
        <v>1359</v>
      </c>
      <c r="E198" s="31">
        <f t="shared" si="27"/>
        <v>82.463592233009706</v>
      </c>
      <c r="F198" s="5">
        <f t="shared" si="28"/>
        <v>-1281.4000000000001</v>
      </c>
      <c r="G198" s="26">
        <f t="shared" si="29"/>
        <v>51.469474322072408</v>
      </c>
    </row>
    <row r="199" spans="1:7" ht="90" customHeight="1">
      <c r="A199" s="50" t="s">
        <v>154</v>
      </c>
      <c r="B199" s="7">
        <v>2640.5</v>
      </c>
      <c r="C199" s="7">
        <v>2408</v>
      </c>
      <c r="D199" s="7"/>
      <c r="E199" s="31">
        <f t="shared" si="27"/>
        <v>0</v>
      </c>
      <c r="F199" s="5">
        <f t="shared" si="28"/>
        <v>-2640.5</v>
      </c>
      <c r="G199" s="26">
        <f t="shared" si="29"/>
        <v>0</v>
      </c>
    </row>
    <row r="200" spans="1:7" ht="72.75" customHeight="1">
      <c r="A200" s="50" t="s">
        <v>155</v>
      </c>
      <c r="B200" s="7">
        <v>99230.399999999994</v>
      </c>
      <c r="C200" s="7">
        <v>108529</v>
      </c>
      <c r="D200" s="7">
        <v>103028</v>
      </c>
      <c r="E200" s="31">
        <f t="shared" si="27"/>
        <v>94.931308682471965</v>
      </c>
      <c r="F200" s="5">
        <f t="shared" si="28"/>
        <v>3797.6000000000058</v>
      </c>
      <c r="G200" s="26">
        <f t="shared" si="29"/>
        <v>103.82705299988714</v>
      </c>
    </row>
    <row r="201" spans="1:7" ht="111.75" customHeight="1">
      <c r="A201" s="50" t="s">
        <v>156</v>
      </c>
      <c r="B201" s="7">
        <v>18.8</v>
      </c>
      <c r="C201" s="7">
        <v>138</v>
      </c>
      <c r="D201" s="7">
        <v>20</v>
      </c>
      <c r="E201" s="31">
        <f t="shared" si="27"/>
        <v>14.492753623188406</v>
      </c>
      <c r="F201" s="5">
        <f t="shared" si="28"/>
        <v>1.1999999999999993</v>
      </c>
      <c r="G201" s="26">
        <f t="shared" si="29"/>
        <v>106.38297872340425</v>
      </c>
    </row>
    <row r="202" spans="1:7" ht="45.75" customHeight="1">
      <c r="A202" s="50" t="s">
        <v>157</v>
      </c>
      <c r="B202" s="7">
        <v>173744.6</v>
      </c>
      <c r="C202" s="7">
        <v>770616</v>
      </c>
      <c r="D202" s="7">
        <v>179845</v>
      </c>
      <c r="E202" s="31">
        <f t="shared" si="27"/>
        <v>23.337823247895191</v>
      </c>
      <c r="F202" s="5">
        <f t="shared" si="28"/>
        <v>6100.3999999999942</v>
      </c>
      <c r="G202" s="26">
        <f t="shared" si="29"/>
        <v>103.51113070564494</v>
      </c>
    </row>
    <row r="203" spans="1:7" ht="69.75" customHeight="1">
      <c r="A203" s="50" t="s">
        <v>210</v>
      </c>
      <c r="B203" s="7">
        <v>58783.199999999997</v>
      </c>
      <c r="C203" s="7">
        <v>261193</v>
      </c>
      <c r="D203" s="7">
        <v>40955</v>
      </c>
      <c r="E203" s="31">
        <f t="shared" si="27"/>
        <v>15.679976109620089</v>
      </c>
      <c r="F203" s="5">
        <f t="shared" si="28"/>
        <v>-17828.199999999997</v>
      </c>
      <c r="G203" s="26">
        <f t="shared" si="29"/>
        <v>69.671266620394945</v>
      </c>
    </row>
    <row r="204" spans="1:7" ht="43.5" customHeight="1">
      <c r="A204" s="50" t="s">
        <v>158</v>
      </c>
      <c r="B204" s="7">
        <v>561.29999999999995</v>
      </c>
      <c r="C204" s="7">
        <v>19670</v>
      </c>
      <c r="D204" s="7">
        <v>410</v>
      </c>
      <c r="E204" s="31">
        <f t="shared" si="27"/>
        <v>2.0843924758515509</v>
      </c>
      <c r="F204" s="5">
        <f t="shared" si="28"/>
        <v>-151.29999999999995</v>
      </c>
      <c r="G204" s="26">
        <f t="shared" si="29"/>
        <v>73.044717619811166</v>
      </c>
    </row>
    <row r="205" spans="1:7" ht="34.5" customHeight="1">
      <c r="A205" s="50" t="s">
        <v>159</v>
      </c>
      <c r="B205" s="7"/>
      <c r="C205" s="7">
        <v>5427</v>
      </c>
      <c r="D205" s="51"/>
      <c r="E205" s="31">
        <f t="shared" si="27"/>
        <v>0</v>
      </c>
      <c r="F205" s="5">
        <f t="shared" si="28"/>
        <v>0</v>
      </c>
      <c r="G205" s="26"/>
    </row>
    <row r="206" spans="1:7" ht="33" customHeight="1">
      <c r="A206" s="50" t="s">
        <v>160</v>
      </c>
      <c r="B206" s="7"/>
      <c r="C206" s="7">
        <v>286</v>
      </c>
      <c r="D206" s="51"/>
      <c r="E206" s="31">
        <f t="shared" si="27"/>
        <v>0</v>
      </c>
      <c r="F206" s="5">
        <f t="shared" si="28"/>
        <v>0</v>
      </c>
      <c r="G206" s="26"/>
    </row>
    <row r="207" spans="1:7" ht="114.75">
      <c r="A207" s="50" t="s">
        <v>161</v>
      </c>
      <c r="B207" s="7">
        <v>194850.27207000001</v>
      </c>
      <c r="C207" s="7">
        <v>403714</v>
      </c>
      <c r="D207" s="7">
        <v>217121</v>
      </c>
      <c r="E207" s="31">
        <f t="shared" si="27"/>
        <v>53.780894395537437</v>
      </c>
      <c r="F207" s="5">
        <f t="shared" si="28"/>
        <v>22270.727929999994</v>
      </c>
      <c r="G207" s="26">
        <f t="shared" si="29"/>
        <v>111.42966221879291</v>
      </c>
    </row>
    <row r="208" spans="1:7" ht="34.5" customHeight="1">
      <c r="A208" s="50" t="s">
        <v>162</v>
      </c>
      <c r="B208" s="7">
        <v>18311.8</v>
      </c>
      <c r="C208" s="7">
        <v>89360</v>
      </c>
      <c r="D208" s="7">
        <v>19185</v>
      </c>
      <c r="E208" s="31">
        <f t="shared" si="27"/>
        <v>21.469337511190687</v>
      </c>
      <c r="F208" s="5">
        <f t="shared" si="28"/>
        <v>873.20000000000073</v>
      </c>
      <c r="G208" s="26">
        <f t="shared" si="29"/>
        <v>104.7685099225636</v>
      </c>
    </row>
    <row r="209" spans="1:7" ht="15.75">
      <c r="A209" s="49" t="s">
        <v>163</v>
      </c>
      <c r="B209" s="32">
        <v>736457.5</v>
      </c>
      <c r="C209" s="32">
        <v>828560</v>
      </c>
      <c r="D209" s="55">
        <v>379943</v>
      </c>
      <c r="E209" s="31">
        <f t="shared" si="27"/>
        <v>45.855822149271027</v>
      </c>
      <c r="F209" s="5">
        <f t="shared" si="28"/>
        <v>-356514.5</v>
      </c>
      <c r="G209" s="26">
        <f t="shared" si="29"/>
        <v>51.590621318949161</v>
      </c>
    </row>
    <row r="210" spans="1:7" ht="75" customHeight="1">
      <c r="A210" s="50" t="s">
        <v>164</v>
      </c>
      <c r="B210" s="7">
        <v>2967.7</v>
      </c>
      <c r="C210" s="7"/>
      <c r="D210" s="7">
        <v>3466</v>
      </c>
      <c r="E210" s="31" t="e">
        <f t="shared" si="27"/>
        <v>#DIV/0!</v>
      </c>
      <c r="F210" s="5">
        <f t="shared" si="28"/>
        <v>498.30000000000018</v>
      </c>
      <c r="G210" s="26">
        <f t="shared" si="29"/>
        <v>116.79078073929306</v>
      </c>
    </row>
    <row r="211" spans="1:7" ht="71.25" customHeight="1">
      <c r="A211" s="50" t="s">
        <v>165</v>
      </c>
      <c r="B211" s="7">
        <v>1068.9000000000001</v>
      </c>
      <c r="C211" s="7"/>
      <c r="D211" s="7">
        <v>949</v>
      </c>
      <c r="E211" s="31" t="e">
        <f t="shared" si="27"/>
        <v>#DIV/0!</v>
      </c>
      <c r="F211" s="5">
        <f t="shared" si="28"/>
        <v>-119.90000000000009</v>
      </c>
      <c r="G211" s="26">
        <f t="shared" si="29"/>
        <v>88.782860885021975</v>
      </c>
    </row>
    <row r="212" spans="1:7" ht="60" customHeight="1">
      <c r="A212" s="50" t="s">
        <v>166</v>
      </c>
      <c r="B212" s="7">
        <v>15371.9</v>
      </c>
      <c r="C212" s="7">
        <v>102426</v>
      </c>
      <c r="D212" s="7">
        <v>92173</v>
      </c>
      <c r="E212" s="31">
        <f t="shared" si="27"/>
        <v>89.989846328080759</v>
      </c>
      <c r="F212" s="5">
        <f t="shared" si="28"/>
        <v>76801.100000000006</v>
      </c>
      <c r="G212" s="26">
        <f t="shared" si="29"/>
        <v>599.62008600107993</v>
      </c>
    </row>
    <row r="213" spans="1:7" ht="71.25" customHeight="1">
      <c r="A213" s="50" t="s">
        <v>167</v>
      </c>
      <c r="B213" s="7">
        <v>27064.9</v>
      </c>
      <c r="C213" s="7"/>
      <c r="D213" s="51"/>
      <c r="E213" s="31"/>
      <c r="F213" s="5">
        <f t="shared" si="28"/>
        <v>-27064.9</v>
      </c>
      <c r="G213" s="26">
        <f t="shared" si="29"/>
        <v>0</v>
      </c>
    </row>
    <row r="214" spans="1:7" ht="60" customHeight="1">
      <c r="A214" s="50" t="s">
        <v>168</v>
      </c>
      <c r="B214" s="7">
        <v>31460.3</v>
      </c>
      <c r="C214" s="7"/>
      <c r="D214" s="51"/>
      <c r="E214" s="31"/>
      <c r="F214" s="5">
        <f t="shared" si="28"/>
        <v>-31460.3</v>
      </c>
      <c r="G214" s="26">
        <f t="shared" si="29"/>
        <v>0</v>
      </c>
    </row>
    <row r="215" spans="1:7" ht="231" customHeight="1">
      <c r="A215" s="50" t="s">
        <v>169</v>
      </c>
      <c r="B215" s="7">
        <v>290.2</v>
      </c>
      <c r="C215" s="7"/>
      <c r="D215" s="51"/>
      <c r="E215" s="31"/>
      <c r="F215" s="5">
        <f t="shared" si="28"/>
        <v>-290.2</v>
      </c>
      <c r="G215" s="26">
        <f t="shared" si="29"/>
        <v>0</v>
      </c>
    </row>
    <row r="216" spans="1:7" ht="76.5" customHeight="1">
      <c r="A216" s="50" t="s">
        <v>170</v>
      </c>
      <c r="B216" s="7">
        <v>22524.7</v>
      </c>
      <c r="C216" s="7"/>
      <c r="D216" s="51"/>
      <c r="E216" s="31"/>
      <c r="F216" s="5">
        <f t="shared" si="28"/>
        <v>-22524.7</v>
      </c>
      <c r="G216" s="26">
        <f t="shared" si="29"/>
        <v>0</v>
      </c>
    </row>
    <row r="217" spans="1:7" ht="90" customHeight="1">
      <c r="A217" s="50" t="s">
        <v>171</v>
      </c>
      <c r="B217" s="7"/>
      <c r="C217" s="7"/>
      <c r="D217" s="51"/>
      <c r="E217" s="31"/>
      <c r="F217" s="5">
        <f t="shared" si="28"/>
        <v>0</v>
      </c>
      <c r="G217" s="26"/>
    </row>
    <row r="218" spans="1:7" ht="84" customHeight="1">
      <c r="A218" s="50" t="s">
        <v>172</v>
      </c>
      <c r="B218" s="7">
        <v>17018.5</v>
      </c>
      <c r="C218" s="7"/>
      <c r="D218" s="51"/>
      <c r="E218" s="31"/>
      <c r="F218" s="5">
        <f t="shared" si="28"/>
        <v>-17018.5</v>
      </c>
      <c r="G218" s="26">
        <f t="shared" si="29"/>
        <v>0</v>
      </c>
    </row>
    <row r="219" spans="1:7" ht="86.25" customHeight="1">
      <c r="A219" s="50" t="s">
        <v>173</v>
      </c>
      <c r="B219" s="7">
        <v>9806.6</v>
      </c>
      <c r="C219" s="7"/>
      <c r="D219" s="51"/>
      <c r="E219" s="31"/>
      <c r="F219" s="5">
        <f t="shared" si="28"/>
        <v>-9806.6</v>
      </c>
      <c r="G219" s="26">
        <f t="shared" si="29"/>
        <v>0</v>
      </c>
    </row>
    <row r="220" spans="1:7" ht="137.25" customHeight="1">
      <c r="A220" s="50" t="s">
        <v>207</v>
      </c>
      <c r="B220" s="7">
        <v>158729.20000000001</v>
      </c>
      <c r="C220" s="7">
        <v>658942</v>
      </c>
      <c r="D220" s="7">
        <v>156835</v>
      </c>
      <c r="E220" s="31">
        <f t="shared" si="27"/>
        <v>23.801032564322806</v>
      </c>
      <c r="F220" s="5">
        <f t="shared" si="28"/>
        <v>-1894.2000000000116</v>
      </c>
      <c r="G220" s="26">
        <f t="shared" si="29"/>
        <v>98.806646792146609</v>
      </c>
    </row>
    <row r="221" spans="1:7" ht="99" customHeight="1">
      <c r="A221" s="50" t="s">
        <v>174</v>
      </c>
      <c r="B221" s="7"/>
      <c r="C221" s="7"/>
      <c r="D221" s="51"/>
      <c r="E221" s="31"/>
      <c r="F221" s="5">
        <f t="shared" si="28"/>
        <v>0</v>
      </c>
      <c r="G221" s="26"/>
    </row>
    <row r="222" spans="1:7" ht="105.75" customHeight="1">
      <c r="A222" s="50" t="s">
        <v>175</v>
      </c>
      <c r="B222" s="7">
        <v>11733.4</v>
      </c>
      <c r="C222" s="7"/>
      <c r="D222" s="51"/>
      <c r="E222" s="31"/>
      <c r="F222" s="5">
        <f t="shared" si="28"/>
        <v>-11733.4</v>
      </c>
      <c r="G222" s="26">
        <f t="shared" si="29"/>
        <v>0</v>
      </c>
    </row>
    <row r="223" spans="1:7" ht="82.5" customHeight="1">
      <c r="A223" s="50" t="s">
        <v>176</v>
      </c>
      <c r="B223" s="7">
        <v>95000</v>
      </c>
      <c r="C223" s="7"/>
      <c r="D223" s="51"/>
      <c r="E223" s="31"/>
      <c r="F223" s="5">
        <f t="shared" si="28"/>
        <v>-95000</v>
      </c>
      <c r="G223" s="26">
        <f t="shared" si="29"/>
        <v>0</v>
      </c>
    </row>
    <row r="224" spans="1:7" ht="56.25" customHeight="1">
      <c r="A224" s="50" t="s">
        <v>177</v>
      </c>
      <c r="B224" s="7">
        <v>165179.20000000001</v>
      </c>
      <c r="C224" s="7"/>
      <c r="D224" s="51"/>
      <c r="E224" s="31"/>
      <c r="F224" s="5">
        <f t="shared" si="28"/>
        <v>-165179.20000000001</v>
      </c>
      <c r="G224" s="26">
        <f t="shared" si="29"/>
        <v>0</v>
      </c>
    </row>
    <row r="225" spans="1:7" ht="44.25" customHeight="1">
      <c r="A225" s="50" t="s">
        <v>178</v>
      </c>
      <c r="B225" s="7">
        <v>2438.9</v>
      </c>
      <c r="C225" s="7"/>
      <c r="D225" s="51"/>
      <c r="E225" s="31"/>
      <c r="F225" s="5">
        <f t="shared" si="28"/>
        <v>-2438.9</v>
      </c>
      <c r="G225" s="26">
        <f t="shared" si="29"/>
        <v>0</v>
      </c>
    </row>
    <row r="226" spans="1:7" ht="82.5" customHeight="1">
      <c r="A226" s="50" t="s">
        <v>208</v>
      </c>
      <c r="B226" s="7">
        <v>105</v>
      </c>
      <c r="C226" s="7">
        <v>165</v>
      </c>
      <c r="D226" s="51"/>
      <c r="E226" s="31">
        <f t="shared" si="27"/>
        <v>0</v>
      </c>
      <c r="F226" s="5">
        <f t="shared" si="28"/>
        <v>-105</v>
      </c>
      <c r="G226" s="26">
        <f t="shared" si="29"/>
        <v>0</v>
      </c>
    </row>
    <row r="227" spans="1:7" ht="168" customHeight="1">
      <c r="A227" s="50" t="s">
        <v>179</v>
      </c>
      <c r="B227" s="7">
        <v>16053.4</v>
      </c>
      <c r="C227" s="7">
        <v>67027</v>
      </c>
      <c r="D227" s="7">
        <v>15888</v>
      </c>
      <c r="E227" s="31">
        <f t="shared" si="27"/>
        <v>23.703880525758276</v>
      </c>
      <c r="F227" s="5">
        <f t="shared" si="28"/>
        <v>-165.39999999999964</v>
      </c>
      <c r="G227" s="26">
        <f t="shared" si="29"/>
        <v>98.96968866408362</v>
      </c>
    </row>
    <row r="228" spans="1:7" ht="225.75" customHeight="1">
      <c r="A228" s="50" t="s">
        <v>180</v>
      </c>
      <c r="B228" s="7">
        <v>2444</v>
      </c>
      <c r="C228" s="7"/>
      <c r="D228" s="51"/>
      <c r="E228" s="31"/>
      <c r="F228" s="5">
        <f t="shared" si="28"/>
        <v>-2444</v>
      </c>
      <c r="G228" s="26">
        <f t="shared" si="29"/>
        <v>0</v>
      </c>
    </row>
    <row r="229" spans="1:7" ht="73.5" customHeight="1">
      <c r="A229" s="50" t="s">
        <v>181</v>
      </c>
      <c r="B229" s="7">
        <v>88767</v>
      </c>
      <c r="C229" s="7"/>
      <c r="D229" s="51"/>
      <c r="E229" s="31"/>
      <c r="F229" s="5">
        <f t="shared" si="28"/>
        <v>-88767</v>
      </c>
      <c r="G229" s="26">
        <f t="shared" si="29"/>
        <v>0</v>
      </c>
    </row>
    <row r="230" spans="1:7" ht="43.5" customHeight="1">
      <c r="A230" s="50" t="s">
        <v>182</v>
      </c>
      <c r="B230" s="7">
        <v>68433.7</v>
      </c>
      <c r="C230" s="7"/>
      <c r="D230" s="7">
        <v>61963</v>
      </c>
      <c r="E230" s="31"/>
      <c r="F230" s="5">
        <f t="shared" si="28"/>
        <v>-6470.6999999999971</v>
      </c>
      <c r="G230" s="26">
        <f t="shared" si="29"/>
        <v>90.544570876629507</v>
      </c>
    </row>
    <row r="231" spans="1:7" ht="43.5" customHeight="1">
      <c r="A231" s="50" t="s">
        <v>209</v>
      </c>
      <c r="B231" s="7"/>
      <c r="C231" s="7"/>
      <c r="D231" s="7">
        <v>48669</v>
      </c>
      <c r="E231" s="31"/>
      <c r="F231" s="5">
        <f t="shared" si="28"/>
        <v>48669</v>
      </c>
      <c r="G231" s="26"/>
    </row>
    <row r="232" spans="1:7" ht="48" customHeight="1">
      <c r="A232" s="33" t="s">
        <v>183</v>
      </c>
      <c r="B232" s="30">
        <v>120318.136</v>
      </c>
      <c r="C232" s="30"/>
      <c r="D232" s="30">
        <v>24683</v>
      </c>
      <c r="E232" s="31"/>
      <c r="F232" s="5">
        <f t="shared" si="28"/>
        <v>-95635.135999999999</v>
      </c>
      <c r="G232" s="26">
        <f t="shared" si="29"/>
        <v>20.514779251566864</v>
      </c>
    </row>
    <row r="233" spans="1:7" ht="42" customHeight="1">
      <c r="A233" s="50" t="s">
        <v>184</v>
      </c>
      <c r="B233" s="7">
        <v>120318.136</v>
      </c>
      <c r="C233" s="7"/>
      <c r="D233" s="7">
        <v>24683</v>
      </c>
      <c r="E233" s="31"/>
      <c r="F233" s="5">
        <f t="shared" si="28"/>
        <v>-95635.135999999999</v>
      </c>
      <c r="G233" s="26">
        <f t="shared" si="29"/>
        <v>20.514779251566864</v>
      </c>
    </row>
    <row r="234" spans="1:7" ht="33.75" customHeight="1">
      <c r="A234" s="33" t="s">
        <v>185</v>
      </c>
      <c r="B234" s="30"/>
      <c r="C234" s="30"/>
      <c r="D234" s="30">
        <v>-6</v>
      </c>
      <c r="E234" s="31"/>
      <c r="F234" s="5">
        <f t="shared" si="28"/>
        <v>-6</v>
      </c>
      <c r="G234" s="26"/>
    </row>
    <row r="235" spans="1:7" ht="33" customHeight="1">
      <c r="A235" s="33" t="s">
        <v>186</v>
      </c>
      <c r="B235" s="30">
        <v>56387.446089999998</v>
      </c>
      <c r="C235" s="30"/>
      <c r="D235" s="30">
        <v>25006</v>
      </c>
      <c r="E235" s="31"/>
      <c r="F235" s="5">
        <f t="shared" si="28"/>
        <v>-31381.446089999998</v>
      </c>
      <c r="G235" s="26">
        <f t="shared" si="29"/>
        <v>44.346750445281607</v>
      </c>
    </row>
    <row r="236" spans="1:7" ht="120" customHeight="1">
      <c r="A236" s="33" t="s">
        <v>232</v>
      </c>
      <c r="B236" s="30"/>
      <c r="C236" s="30"/>
      <c r="D236" s="30">
        <v>-9817</v>
      </c>
      <c r="E236" s="31"/>
      <c r="F236" s="5">
        <f t="shared" si="28"/>
        <v>-9817</v>
      </c>
      <c r="G236" s="26"/>
    </row>
    <row r="237" spans="1:7" ht="87.75" customHeight="1">
      <c r="A237" s="33" t="s">
        <v>187</v>
      </c>
      <c r="B237" s="30">
        <v>395042.28013999999</v>
      </c>
      <c r="C237" s="30"/>
      <c r="D237" s="30">
        <v>287611</v>
      </c>
      <c r="E237" s="31"/>
      <c r="F237" s="5">
        <f t="shared" si="28"/>
        <v>-107431.28013999999</v>
      </c>
      <c r="G237" s="26">
        <f t="shared" si="29"/>
        <v>72.805118454174789</v>
      </c>
    </row>
    <row r="238" spans="1:7" ht="57" customHeight="1">
      <c r="A238" s="33" t="s">
        <v>188</v>
      </c>
      <c r="B238" s="30">
        <v>-37760.230170000003</v>
      </c>
      <c r="C238" s="30"/>
      <c r="D238" s="30">
        <v>-47976</v>
      </c>
      <c r="E238" s="31"/>
      <c r="F238" s="5">
        <f t="shared" si="28"/>
        <v>-10215.769829999997</v>
      </c>
      <c r="G238" s="26">
        <f t="shared" si="29"/>
        <v>127.05431027302447</v>
      </c>
    </row>
    <row r="240" spans="1:7" s="46" customFormat="1" ht="40.5" customHeight="1">
      <c r="A240" s="56" t="s">
        <v>234</v>
      </c>
      <c r="B240" s="56"/>
      <c r="C240" s="56"/>
      <c r="D240" s="56"/>
      <c r="E240" s="56"/>
      <c r="F240" s="56"/>
      <c r="G240" s="56"/>
    </row>
    <row r="241" spans="1:10" s="41" customFormat="1">
      <c r="A241" s="45"/>
      <c r="C241" s="42"/>
      <c r="D241" s="43"/>
      <c r="E241" s="43"/>
      <c r="F241" s="44"/>
      <c r="G241" s="45"/>
      <c r="H241" s="43"/>
      <c r="I241" s="45"/>
      <c r="J241" s="45"/>
    </row>
  </sheetData>
  <mergeCells count="9">
    <mergeCell ref="A240:G240"/>
    <mergeCell ref="C3:C4"/>
    <mergeCell ref="F2:G2"/>
    <mergeCell ref="A1:G1"/>
    <mergeCell ref="F3:G3"/>
    <mergeCell ref="D3:D4"/>
    <mergeCell ref="E3:E4"/>
    <mergeCell ref="A3:A4"/>
    <mergeCell ref="B3:B4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2024-05-16T13:18:38Z</cp:lastPrinted>
  <dcterms:created xsi:type="dcterms:W3CDTF">2008-11-29T07:38:34Z</dcterms:created>
  <dcterms:modified xsi:type="dcterms:W3CDTF">2024-05-16T13:18:39Z</dcterms:modified>
</cp:coreProperties>
</file>