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G22" i="3"/>
  <c r="L22" s="1"/>
  <c r="D14"/>
  <c r="I14" s="1"/>
  <c r="D24"/>
  <c r="I24" s="1"/>
  <c r="D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7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5"/>
  <c r="I16"/>
  <c r="I17"/>
  <c r="I18"/>
  <c r="I19"/>
  <c r="I20"/>
  <c r="I21"/>
  <c r="I23"/>
  <c r="I25"/>
  <c r="I26"/>
  <c r="I27"/>
  <c r="I28"/>
  <c r="I29"/>
  <c r="I30"/>
  <c r="I31"/>
  <c r="I32"/>
  <c r="I33"/>
  <c r="I34"/>
  <c r="I35"/>
  <c r="I36"/>
  <c r="I37"/>
  <c r="I38"/>
  <c r="I39"/>
  <c r="H8"/>
  <c r="H9"/>
  <c r="H10"/>
  <c r="H11"/>
  <c r="H12"/>
  <c r="H13"/>
  <c r="H15"/>
  <c r="H16"/>
  <c r="H17"/>
  <c r="H18"/>
  <c r="H19"/>
  <c r="H20"/>
  <c r="H21"/>
  <c r="H23"/>
  <c r="H25"/>
  <c r="H26"/>
  <c r="H27"/>
  <c r="H28"/>
  <c r="H29"/>
  <c r="H30"/>
  <c r="H31"/>
  <c r="H32"/>
  <c r="H33"/>
  <c r="H34"/>
  <c r="H35"/>
  <c r="H36"/>
  <c r="H37"/>
  <c r="H38"/>
  <c r="H39"/>
  <c r="E8"/>
  <c r="E9"/>
  <c r="E10"/>
  <c r="E11"/>
  <c r="E12"/>
  <c r="E13"/>
  <c r="E15"/>
  <c r="E16"/>
  <c r="E17"/>
  <c r="E18"/>
  <c r="E19"/>
  <c r="E20"/>
  <c r="E21"/>
  <c r="E23"/>
  <c r="E25"/>
  <c r="E26"/>
  <c r="E27"/>
  <c r="E28"/>
  <c r="E29"/>
  <c r="E30"/>
  <c r="E31"/>
  <c r="E32"/>
  <c r="E33"/>
  <c r="E34"/>
  <c r="E35"/>
  <c r="E36"/>
  <c r="E37"/>
  <c r="E38"/>
  <c r="E39"/>
  <c r="F36"/>
  <c r="J40"/>
  <c r="I7"/>
  <c r="H7"/>
  <c r="F8"/>
  <c r="F9"/>
  <c r="F10"/>
  <c r="F11"/>
  <c r="F12"/>
  <c r="F13"/>
  <c r="F15"/>
  <c r="F16"/>
  <c r="F17"/>
  <c r="F18"/>
  <c r="F19"/>
  <c r="F20"/>
  <c r="F21"/>
  <c r="F23"/>
  <c r="F25"/>
  <c r="F26"/>
  <c r="F27"/>
  <c r="F28"/>
  <c r="F29"/>
  <c r="F30"/>
  <c r="F31"/>
  <c r="F32"/>
  <c r="F33"/>
  <c r="F34"/>
  <c r="F35"/>
  <c r="F37"/>
  <c r="F38"/>
  <c r="F39"/>
  <c r="F7"/>
  <c r="E7"/>
  <c r="G40" l="1"/>
  <c r="L40" s="1"/>
  <c r="K22"/>
  <c r="K40" s="1"/>
  <c r="H14"/>
  <c r="E14"/>
  <c r="D40"/>
  <c r="E24"/>
  <c r="H24"/>
  <c r="I22"/>
  <c r="H22"/>
  <c r="C40"/>
  <c r="F14"/>
  <c r="F22"/>
  <c r="E22"/>
  <c r="F24"/>
  <c r="I40" l="1"/>
  <c r="E40"/>
  <c r="H40"/>
  <c r="F40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<sst xmlns="http://schemas.openxmlformats.org/spreadsheetml/2006/main" count="103" uniqueCount="89">
  <si>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</si>
  <si>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</si>
  <si>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</si>
  <si>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</si>
  <si>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</si>
  <si>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</si>
  <si>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</si>
  <si>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</si>
  <si>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</si>
  <si>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</si>
  <si>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</si>
  <si>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</si>
  <si>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</si>
  <si>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</si>
  <si>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</si>
  <si>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</si>
  <si>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</si>
  <si>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</si>
  <si>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</si>
  <si>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</si>
  <si>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</si>
  <si>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</si>
  <si>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</si>
  <si>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</si>
  <si>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</si>
  <si>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</si>
  <si>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</si>
  <si>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</si>
  <si>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</si>
  <si>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</si>
  <si>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</si>
  <si>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</si>
  <si>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</si>
  <si>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</si>
  <si>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</si>
  <si>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</si>
  <si>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</si>
  <si>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</si>
  <si>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</si>
  <si>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</si>
  <si>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</si>
  <si>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</si>
  <si>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</si>
  <si>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</si>
  <si>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</si>
  <si>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</si>
  <si>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</si>
  <si>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</si>
  <si>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</si>
  <si>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</si>
  <si>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</si>
  <si>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</si>
  <si>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</si>
  <si>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</si>
  <si>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</si>
  <si>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</si>
  <si>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</si>
  <si>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</si>
  <si>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</si>
  <si>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</si>
  <si>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</si>
  <si>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</si>
  <si>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</si>
  <si>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</si>
  <si>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</si>
  <si>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</si>
  <si>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</si>
  <si>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</si>
  <si>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</si>
  <si>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</si>
  <si>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</si>
  <si>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</si>
  <si>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</si>
  <si>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</si>
  <si>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</si>
  <si>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</si>
  <si>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</si>
  <si>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01.01.2021 г.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</si>
  <si>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</si>
  <si>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</si>
  <si>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</si>
  <si>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</si>
  <si>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01.01.2023 г.</t>
  </si>
  <si>
    <t>Отклонение показателя на 01.01.2023 года от показателя на 01.01.2022 года, (+/-)</t>
  </si>
  <si>
    <t>Темп роста (снижения) 2022 года к 2021 году, %</t>
  </si>
  <si>
    <t>Сведения о задолженности по земельному налогу по состоянию на 01.04.2023 года</t>
  </si>
  <si>
    <t>Задолженность на 01.04.2023 г.</t>
  </si>
  <si>
    <t>Отклонение показателя на 01.04.2023 года от показателя на 01.01.2023 года, (+/-)</t>
  </si>
  <si>
    <t>Темп роста (снижения) 01.04.2023 года к 01.01.2023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</si>
</sst>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J24" sqref="J24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38.25" customHeight="1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s="9" customFormat="1" ht="17.25" customHeight="1">
      <c r="A3" s="35" t="s">
        <v>78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79</v>
      </c>
      <c r="E5" s="12" t="s">
        <v>80</v>
      </c>
      <c r="F5" s="12" t="s">
        <v>81</v>
      </c>
      <c r="G5" s="12" t="s">
        <v>82</v>
      </c>
      <c r="H5" s="12" t="s">
        <v>83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2202</v>
      </c>
      <c r="D7" s="15">
        <v>2009</v>
      </c>
      <c r="E7" s="16">
        <f>D7-C7</f>
        <v>-193</v>
      </c>
      <c r="F7" s="29">
        <f>D7/C7*100</f>
        <v>91.235240690281557</v>
      </c>
      <c r="G7" s="15">
        <v>1878</v>
      </c>
      <c r="H7" s="16">
        <f>G7-D7</f>
        <v>-131</v>
      </c>
      <c r="I7" s="29">
        <f>G7/D7*100</f>
        <v>93.479342956694879</v>
      </c>
      <c r="J7" s="15">
        <v>1395</v>
      </c>
      <c r="K7" s="16">
        <f>J7-G7</f>
        <v>-483</v>
      </c>
      <c r="L7" s="31">
        <f>J7/G7*100</f>
        <v>74.281150159744413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3034</v>
      </c>
      <c r="D8" s="15">
        <v>2977</v>
      </c>
      <c r="E8" s="16">
        <f t="shared" ref="E8:E39" si="0">D8-C8</f>
        <v>-57</v>
      </c>
      <c r="F8" s="29">
        <f t="shared" ref="F8:F39" si="1">D8/C8*100</f>
        <v>98.121292023731044</v>
      </c>
      <c r="G8" s="15">
        <v>2249</v>
      </c>
      <c r="H8" s="16">
        <f t="shared" ref="H8:H39" si="2">G8-D8</f>
        <v>-728</v>
      </c>
      <c r="I8" s="29">
        <f t="shared" ref="I8:I39" si="3">G8/D8*100</f>
        <v>75.545851528384276</v>
      </c>
      <c r="J8" s="15">
        <v>1589</v>
      </c>
      <c r="K8" s="16">
        <f t="shared" ref="K8:K39" si="4">J8-G8</f>
        <v>-660</v>
      </c>
      <c r="L8" s="31">
        <f t="shared" ref="L8:L39" si="5">J8/G8*100</f>
        <v>70.653623832814588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3812</v>
      </c>
      <c r="D9" s="15">
        <v>3687</v>
      </c>
      <c r="E9" s="16">
        <f t="shared" si="0"/>
        <v>-125</v>
      </c>
      <c r="F9" s="29">
        <f t="shared" si="1"/>
        <v>96.720881427072399</v>
      </c>
      <c r="G9" s="15">
        <v>4241</v>
      </c>
      <c r="H9" s="16">
        <f t="shared" si="2"/>
        <v>554</v>
      </c>
      <c r="I9" s="29">
        <f t="shared" si="3"/>
        <v>115.0257662055872</v>
      </c>
      <c r="J9" s="15">
        <v>3273</v>
      </c>
      <c r="K9" s="16">
        <f t="shared" si="4"/>
        <v>-968</v>
      </c>
      <c r="L9" s="31">
        <f t="shared" si="5"/>
        <v>77.175194529592076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5700</v>
      </c>
      <c r="D10" s="15">
        <v>4443</v>
      </c>
      <c r="E10" s="16">
        <f t="shared" si="0"/>
        <v>-1257</v>
      </c>
      <c r="F10" s="29">
        <f t="shared" si="1"/>
        <v>77.94736842105263</v>
      </c>
      <c r="G10" s="15">
        <v>4324</v>
      </c>
      <c r="H10" s="16">
        <f t="shared" si="2"/>
        <v>-119</v>
      </c>
      <c r="I10" s="29">
        <f t="shared" si="3"/>
        <v>97.321629529597118</v>
      </c>
      <c r="J10" s="15">
        <v>3309</v>
      </c>
      <c r="K10" s="16">
        <f t="shared" si="4"/>
        <v>-1015</v>
      </c>
      <c r="L10" s="31">
        <f t="shared" si="5"/>
        <v>76.52636447733579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8533</v>
      </c>
      <c r="D11" s="15">
        <v>11402</v>
      </c>
      <c r="E11" s="16">
        <f t="shared" si="0"/>
        <v>2869</v>
      </c>
      <c r="F11" s="29">
        <f t="shared" si="1"/>
        <v>133.62240712527833</v>
      </c>
      <c r="G11" s="15">
        <v>1247</v>
      </c>
      <c r="H11" s="16">
        <f t="shared" si="2"/>
        <v>-10155</v>
      </c>
      <c r="I11" s="29">
        <f t="shared" si="3"/>
        <v>10.936677775828802</v>
      </c>
      <c r="J11" s="15">
        <v>936</v>
      </c>
      <c r="K11" s="16">
        <f t="shared" si="4"/>
        <v>-311</v>
      </c>
      <c r="L11" s="31">
        <f t="shared" si="5"/>
        <v>75.060144346431429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9757</v>
      </c>
      <c r="D12" s="15">
        <v>10412</v>
      </c>
      <c r="E12" s="16">
        <f t="shared" si="0"/>
        <v>655</v>
      </c>
      <c r="F12" s="29">
        <f t="shared" si="1"/>
        <v>106.71312903556421</v>
      </c>
      <c r="G12" s="15">
        <v>13489</v>
      </c>
      <c r="H12" s="16">
        <f t="shared" si="2"/>
        <v>3077</v>
      </c>
      <c r="I12" s="29">
        <f t="shared" si="3"/>
        <v>129.5524394928928</v>
      </c>
      <c r="J12" s="15">
        <v>9760</v>
      </c>
      <c r="K12" s="16">
        <f t="shared" si="4"/>
        <v>-3729</v>
      </c>
      <c r="L12" s="31">
        <f t="shared" si="5"/>
        <v>72.355252427904219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4597</v>
      </c>
      <c r="D13" s="15">
        <v>4552</v>
      </c>
      <c r="E13" s="16">
        <f t="shared" si="0"/>
        <v>-45</v>
      </c>
      <c r="F13" s="29">
        <f t="shared" si="1"/>
        <v>99.021100717859483</v>
      </c>
      <c r="G13" s="15">
        <v>4399</v>
      </c>
      <c r="H13" s="16">
        <f t="shared" si="2"/>
        <v>-153</v>
      </c>
      <c r="I13" s="29">
        <f t="shared" si="3"/>
        <v>96.63884007029877</v>
      </c>
      <c r="J13" s="15">
        <v>3126</v>
      </c>
      <c r="K13" s="16">
        <f t="shared" si="4"/>
        <v>-1273</v>
      </c>
      <c r="L13" s="31">
        <f t="shared" si="5"/>
        <v>71.061604910206867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1567+1</f>
        <v>1568</v>
      </c>
      <c r="D14" s="15">
        <f>1587+1</f>
        <v>1588</v>
      </c>
      <c r="E14" s="16">
        <f t="shared" si="0"/>
        <v>20</v>
      </c>
      <c r="F14" s="29">
        <f t="shared" si="1"/>
        <v>101.27551020408163</v>
      </c>
      <c r="G14" s="15">
        <v>937</v>
      </c>
      <c r="H14" s="16">
        <f t="shared" si="2"/>
        <v>-651</v>
      </c>
      <c r="I14" s="29">
        <f t="shared" si="3"/>
        <v>59.005037783375315</v>
      </c>
      <c r="J14" s="15">
        <v>741</v>
      </c>
      <c r="K14" s="16">
        <f t="shared" si="4"/>
        <v>-196</v>
      </c>
      <c r="L14" s="31">
        <f t="shared" si="5"/>
        <v>79.082177161152615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2207</v>
      </c>
      <c r="D15" s="15">
        <v>2230</v>
      </c>
      <c r="E15" s="16">
        <f t="shared" si="0"/>
        <v>23</v>
      </c>
      <c r="F15" s="29">
        <f t="shared" si="1"/>
        <v>101.0421386497508</v>
      </c>
      <c r="G15" s="15">
        <v>2562</v>
      </c>
      <c r="H15" s="16">
        <f t="shared" si="2"/>
        <v>332</v>
      </c>
      <c r="I15" s="29">
        <f t="shared" si="3"/>
        <v>114.88789237668162</v>
      </c>
      <c r="J15" s="15">
        <v>1938</v>
      </c>
      <c r="K15" s="16">
        <f t="shared" si="4"/>
        <v>-624</v>
      </c>
      <c r="L15" s="31">
        <f t="shared" si="5"/>
        <v>75.644028103044491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2480</v>
      </c>
      <c r="D16" s="15">
        <v>2544</v>
      </c>
      <c r="E16" s="16">
        <f t="shared" si="0"/>
        <v>64</v>
      </c>
      <c r="F16" s="29">
        <f t="shared" si="1"/>
        <v>102.58064516129033</v>
      </c>
      <c r="G16" s="15">
        <v>2276</v>
      </c>
      <c r="H16" s="16">
        <f t="shared" si="2"/>
        <v>-268</v>
      </c>
      <c r="I16" s="29">
        <f t="shared" si="3"/>
        <v>89.465408805031444</v>
      </c>
      <c r="J16" s="15">
        <v>1709</v>
      </c>
      <c r="K16" s="16">
        <f t="shared" si="4"/>
        <v>-567</v>
      </c>
      <c r="L16" s="31">
        <f t="shared" si="5"/>
        <v>75.087873462214418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40338</v>
      </c>
      <c r="D17" s="15">
        <v>38031</v>
      </c>
      <c r="E17" s="16">
        <f t="shared" si="0"/>
        <v>-2307</v>
      </c>
      <c r="F17" s="29">
        <f t="shared" si="1"/>
        <v>94.280827011750716</v>
      </c>
      <c r="G17" s="15">
        <v>37093</v>
      </c>
      <c r="H17" s="16">
        <f t="shared" si="2"/>
        <v>-938</v>
      </c>
      <c r="I17" s="29">
        <f t="shared" si="3"/>
        <v>97.533591017853865</v>
      </c>
      <c r="J17" s="15">
        <v>25081</v>
      </c>
      <c r="K17" s="16">
        <f t="shared" si="4"/>
        <v>-12012</v>
      </c>
      <c r="L17" s="31">
        <f t="shared" si="5"/>
        <v>67.616531421022827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3128</v>
      </c>
      <c r="D18" s="15">
        <v>3328</v>
      </c>
      <c r="E18" s="16">
        <f t="shared" si="0"/>
        <v>200</v>
      </c>
      <c r="F18" s="29">
        <f t="shared" si="1"/>
        <v>106.39386189258313</v>
      </c>
      <c r="G18" s="15">
        <v>2793</v>
      </c>
      <c r="H18" s="16">
        <f t="shared" si="2"/>
        <v>-535</v>
      </c>
      <c r="I18" s="29">
        <f t="shared" si="3"/>
        <v>83.92427884615384</v>
      </c>
      <c r="J18" s="15">
        <v>1733</v>
      </c>
      <c r="K18" s="16">
        <f t="shared" si="4"/>
        <v>-1060</v>
      </c>
      <c r="L18" s="31">
        <f t="shared" si="5"/>
        <v>62.04797708557107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4121</v>
      </c>
      <c r="D19" s="15">
        <v>5176</v>
      </c>
      <c r="E19" s="16">
        <f t="shared" si="0"/>
        <v>1055</v>
      </c>
      <c r="F19" s="29">
        <f t="shared" si="1"/>
        <v>125.60058238291676</v>
      </c>
      <c r="G19" s="15">
        <v>6589</v>
      </c>
      <c r="H19" s="16">
        <f t="shared" si="2"/>
        <v>1413</v>
      </c>
      <c r="I19" s="29">
        <f t="shared" si="3"/>
        <v>127.29907264296753</v>
      </c>
      <c r="J19" s="15">
        <v>4821</v>
      </c>
      <c r="K19" s="16">
        <f t="shared" si="4"/>
        <v>-1768</v>
      </c>
      <c r="L19" s="31">
        <f t="shared" si="5"/>
        <v>73.167400212475343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2811</v>
      </c>
      <c r="D20" s="15">
        <v>2929</v>
      </c>
      <c r="E20" s="16">
        <f t="shared" si="0"/>
        <v>118</v>
      </c>
      <c r="F20" s="29">
        <f t="shared" si="1"/>
        <v>104.19779437922448</v>
      </c>
      <c r="G20" s="15">
        <v>2614</v>
      </c>
      <c r="H20" s="16">
        <f t="shared" si="2"/>
        <v>-315</v>
      </c>
      <c r="I20" s="29">
        <f t="shared" si="3"/>
        <v>89.245476271765114</v>
      </c>
      <c r="J20" s="15">
        <v>2019</v>
      </c>
      <c r="K20" s="16">
        <f t="shared" si="4"/>
        <v>-595</v>
      </c>
      <c r="L20" s="31">
        <f t="shared" si="5"/>
        <v>77.237949502677878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6671</v>
      </c>
      <c r="D21" s="15">
        <v>6462</v>
      </c>
      <c r="E21" s="16">
        <f t="shared" si="0"/>
        <v>-209</v>
      </c>
      <c r="F21" s="29">
        <f t="shared" si="1"/>
        <v>96.867036426322898</v>
      </c>
      <c r="G21" s="15">
        <v>6398</v>
      </c>
      <c r="H21" s="16">
        <f t="shared" si="2"/>
        <v>-64</v>
      </c>
      <c r="I21" s="29">
        <f t="shared" si="3"/>
        <v>99.009594552770039</v>
      </c>
      <c r="J21" s="15">
        <v>4230</v>
      </c>
      <c r="K21" s="16">
        <f t="shared" si="4"/>
        <v>-2168</v>
      </c>
      <c r="L21" s="31">
        <f t="shared" si="5"/>
        <v>66.114410753360417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7032+4</f>
        <v>7036</v>
      </c>
      <c r="D22" s="15">
        <f>7024+4</f>
        <v>7028</v>
      </c>
      <c r="E22" s="16">
        <f t="shared" si="0"/>
        <v>-8</v>
      </c>
      <c r="F22" s="29">
        <f t="shared" si="1"/>
        <v>99.886299033541775</v>
      </c>
      <c r="G22" s="15">
        <f>7341+4</f>
        <v>7345</v>
      </c>
      <c r="H22" s="16">
        <f t="shared" si="2"/>
        <v>317</v>
      </c>
      <c r="I22" s="29">
        <f t="shared" si="3"/>
        <v>104.51052931132611</v>
      </c>
      <c r="J22" s="15">
        <v>6894</v>
      </c>
      <c r="K22" s="16">
        <f t="shared" si="4"/>
        <v>-451</v>
      </c>
      <c r="L22" s="31">
        <f t="shared" si="5"/>
        <v>93.859768550034033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5596</v>
      </c>
      <c r="D23" s="15">
        <v>4385</v>
      </c>
      <c r="E23" s="16">
        <f t="shared" si="0"/>
        <v>-1211</v>
      </c>
      <c r="F23" s="29">
        <f t="shared" si="1"/>
        <v>78.359542530378846</v>
      </c>
      <c r="G23" s="15">
        <v>4703</v>
      </c>
      <c r="H23" s="16">
        <f t="shared" si="2"/>
        <v>318</v>
      </c>
      <c r="I23" s="29">
        <f t="shared" si="3"/>
        <v>107.25199543899657</v>
      </c>
      <c r="J23" s="15">
        <v>3337</v>
      </c>
      <c r="K23" s="16">
        <f t="shared" si="4"/>
        <v>-1366</v>
      </c>
      <c r="L23" s="31">
        <f t="shared" si="5"/>
        <v>70.954709759727834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3812+22</f>
        <v>3834</v>
      </c>
      <c r="D24" s="15">
        <f>3810+22</f>
        <v>3832</v>
      </c>
      <c r="E24" s="16">
        <f t="shared" si="0"/>
        <v>-2</v>
      </c>
      <c r="F24" s="29">
        <f t="shared" si="1"/>
        <v>99.947835159102766</v>
      </c>
      <c r="G24" s="15">
        <v>3503</v>
      </c>
      <c r="H24" s="16">
        <f t="shared" si="2"/>
        <v>-329</v>
      </c>
      <c r="I24" s="29">
        <f t="shared" si="3"/>
        <v>91.414405010438415</v>
      </c>
      <c r="J24" s="15">
        <v>2415</v>
      </c>
      <c r="K24" s="16">
        <f t="shared" si="4"/>
        <v>-1088</v>
      </c>
      <c r="L24" s="31">
        <f t="shared" si="5"/>
        <v>68.940907793320022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5706</v>
      </c>
      <c r="D25" s="15">
        <v>6336</v>
      </c>
      <c r="E25" s="16">
        <f t="shared" si="0"/>
        <v>630</v>
      </c>
      <c r="F25" s="29">
        <f t="shared" si="1"/>
        <v>111.04100946372239</v>
      </c>
      <c r="G25" s="15">
        <v>5281</v>
      </c>
      <c r="H25" s="16">
        <f t="shared" si="2"/>
        <v>-1055</v>
      </c>
      <c r="I25" s="29">
        <f t="shared" si="3"/>
        <v>83.349116161616166</v>
      </c>
      <c r="J25" s="15">
        <v>4047</v>
      </c>
      <c r="K25" s="16">
        <f t="shared" si="4"/>
        <v>-1234</v>
      </c>
      <c r="L25" s="31">
        <f t="shared" si="5"/>
        <v>76.633213406551789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5089</v>
      </c>
      <c r="D26" s="15">
        <v>4751</v>
      </c>
      <c r="E26" s="16">
        <f t="shared" si="0"/>
        <v>-338</v>
      </c>
      <c r="F26" s="29">
        <f t="shared" si="1"/>
        <v>93.358223619571618</v>
      </c>
      <c r="G26" s="15">
        <v>4344</v>
      </c>
      <c r="H26" s="16">
        <f t="shared" si="2"/>
        <v>-407</v>
      </c>
      <c r="I26" s="29">
        <f t="shared" si="3"/>
        <v>91.433382445800888</v>
      </c>
      <c r="J26" s="15">
        <v>2847</v>
      </c>
      <c r="K26" s="16">
        <f t="shared" si="4"/>
        <v>-1497</v>
      </c>
      <c r="L26" s="31">
        <f t="shared" si="5"/>
        <v>65.538674033149164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2250</v>
      </c>
      <c r="D27" s="15">
        <v>2733</v>
      </c>
      <c r="E27" s="16">
        <f t="shared" si="0"/>
        <v>483</v>
      </c>
      <c r="F27" s="29">
        <f t="shared" si="1"/>
        <v>121.46666666666665</v>
      </c>
      <c r="G27" s="15">
        <v>2345</v>
      </c>
      <c r="H27" s="16">
        <f t="shared" si="2"/>
        <v>-388</v>
      </c>
      <c r="I27" s="29">
        <f t="shared" si="3"/>
        <v>85.803146725210382</v>
      </c>
      <c r="J27" s="15">
        <v>1676</v>
      </c>
      <c r="K27" s="16">
        <f t="shared" si="4"/>
        <v>-669</v>
      </c>
      <c r="L27" s="31">
        <f t="shared" si="5"/>
        <v>71.471215351812361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1683</v>
      </c>
      <c r="D28" s="15">
        <v>1677</v>
      </c>
      <c r="E28" s="16">
        <f t="shared" si="0"/>
        <v>-6</v>
      </c>
      <c r="F28" s="29">
        <f t="shared" si="1"/>
        <v>99.643493761140817</v>
      </c>
      <c r="G28" s="15">
        <v>1872</v>
      </c>
      <c r="H28" s="16">
        <f t="shared" si="2"/>
        <v>195</v>
      </c>
      <c r="I28" s="29">
        <f t="shared" si="3"/>
        <v>111.62790697674419</v>
      </c>
      <c r="J28" s="15">
        <v>1350</v>
      </c>
      <c r="K28" s="16">
        <f t="shared" si="4"/>
        <v>-522</v>
      </c>
      <c r="L28" s="31">
        <f t="shared" si="5"/>
        <v>72.115384615384613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3293</v>
      </c>
      <c r="D29" s="15">
        <v>3035</v>
      </c>
      <c r="E29" s="16">
        <f t="shared" si="0"/>
        <v>-258</v>
      </c>
      <c r="F29" s="29">
        <f t="shared" si="1"/>
        <v>92.165198906771934</v>
      </c>
      <c r="G29" s="15">
        <v>3473</v>
      </c>
      <c r="H29" s="16">
        <f t="shared" si="2"/>
        <v>438</v>
      </c>
      <c r="I29" s="29">
        <f t="shared" si="3"/>
        <v>114.4316309719934</v>
      </c>
      <c r="J29" s="15">
        <v>2541</v>
      </c>
      <c r="K29" s="16">
        <f t="shared" si="4"/>
        <v>-932</v>
      </c>
      <c r="L29" s="31">
        <f t="shared" si="5"/>
        <v>73.164411171897498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2198</v>
      </c>
      <c r="D30" s="15">
        <v>2136</v>
      </c>
      <c r="E30" s="16">
        <f t="shared" si="0"/>
        <v>-62</v>
      </c>
      <c r="F30" s="29">
        <f t="shared" si="1"/>
        <v>97.179253867151957</v>
      </c>
      <c r="G30" s="15">
        <v>2234</v>
      </c>
      <c r="H30" s="16">
        <f t="shared" si="2"/>
        <v>98</v>
      </c>
      <c r="I30" s="29">
        <f t="shared" si="3"/>
        <v>104.58801498127342</v>
      </c>
      <c r="J30" s="15">
        <v>1585</v>
      </c>
      <c r="K30" s="16">
        <f t="shared" si="4"/>
        <v>-649</v>
      </c>
      <c r="L30" s="31">
        <f t="shared" si="5"/>
        <v>70.948970456580128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6071</v>
      </c>
      <c r="D31" s="15">
        <v>6155</v>
      </c>
      <c r="E31" s="16">
        <f t="shared" si="0"/>
        <v>84</v>
      </c>
      <c r="F31" s="29">
        <f t="shared" si="1"/>
        <v>101.38362707955855</v>
      </c>
      <c r="G31" s="15">
        <v>5869</v>
      </c>
      <c r="H31" s="16">
        <f t="shared" si="2"/>
        <v>-286</v>
      </c>
      <c r="I31" s="29">
        <f t="shared" si="3"/>
        <v>95.353371242891967</v>
      </c>
      <c r="J31" s="15">
        <v>4166</v>
      </c>
      <c r="K31" s="16">
        <f t="shared" si="4"/>
        <v>-1703</v>
      </c>
      <c r="L31" s="31">
        <f t="shared" si="5"/>
        <v>70.983131708979386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2150</v>
      </c>
      <c r="D32" s="15">
        <v>1981</v>
      </c>
      <c r="E32" s="16">
        <f t="shared" si="0"/>
        <v>-169</v>
      </c>
      <c r="F32" s="29">
        <f t="shared" si="1"/>
        <v>92.139534883720927</v>
      </c>
      <c r="G32" s="15">
        <v>1856</v>
      </c>
      <c r="H32" s="16">
        <f t="shared" si="2"/>
        <v>-125</v>
      </c>
      <c r="I32" s="29">
        <f t="shared" si="3"/>
        <v>93.690055527511362</v>
      </c>
      <c r="J32" s="15">
        <v>1062</v>
      </c>
      <c r="K32" s="16">
        <f t="shared" si="4"/>
        <v>-794</v>
      </c>
      <c r="L32" s="31">
        <f t="shared" si="5"/>
        <v>57.219827586206897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1660</v>
      </c>
      <c r="D33" s="15">
        <v>1901</v>
      </c>
      <c r="E33" s="16">
        <f t="shared" si="0"/>
        <v>241</v>
      </c>
      <c r="F33" s="29">
        <f t="shared" si="1"/>
        <v>114.51807228915662</v>
      </c>
      <c r="G33" s="15">
        <v>1560</v>
      </c>
      <c r="H33" s="16">
        <f t="shared" si="2"/>
        <v>-341</v>
      </c>
      <c r="I33" s="29">
        <f t="shared" si="3"/>
        <v>82.062072593371909</v>
      </c>
      <c r="J33" s="15">
        <v>1217</v>
      </c>
      <c r="K33" s="16">
        <f t="shared" si="4"/>
        <v>-343</v>
      </c>
      <c r="L33" s="31">
        <f t="shared" si="5"/>
        <v>78.012820512820511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1931</v>
      </c>
      <c r="D34" s="15">
        <v>1907</v>
      </c>
      <c r="E34" s="16">
        <f t="shared" si="0"/>
        <v>-24</v>
      </c>
      <c r="F34" s="29">
        <f t="shared" si="1"/>
        <v>98.757120662868985</v>
      </c>
      <c r="G34" s="15">
        <v>1988</v>
      </c>
      <c r="H34" s="16">
        <f t="shared" si="2"/>
        <v>81</v>
      </c>
      <c r="I34" s="29">
        <f t="shared" si="3"/>
        <v>104.24750917671737</v>
      </c>
      <c r="J34" s="15">
        <v>1387</v>
      </c>
      <c r="K34" s="16">
        <f t="shared" si="4"/>
        <v>-601</v>
      </c>
      <c r="L34" s="31">
        <f t="shared" si="5"/>
        <v>69.768611670020121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6489</v>
      </c>
      <c r="D35" s="15">
        <v>4562</v>
      </c>
      <c r="E35" s="16">
        <f t="shared" si="0"/>
        <v>-1927</v>
      </c>
      <c r="F35" s="29">
        <f t="shared" si="1"/>
        <v>70.303590691940215</v>
      </c>
      <c r="G35" s="15">
        <v>5631</v>
      </c>
      <c r="H35" s="16">
        <f t="shared" si="2"/>
        <v>1069</v>
      </c>
      <c r="I35" s="29">
        <f t="shared" si="3"/>
        <v>123.43270495396756</v>
      </c>
      <c r="J35" s="15">
        <v>4096</v>
      </c>
      <c r="K35" s="16">
        <f t="shared" si="4"/>
        <v>-1535</v>
      </c>
      <c r="L35" s="31">
        <f t="shared" si="5"/>
        <v>72.740188243651218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110340</v>
      </c>
      <c r="D36" s="15">
        <v>80994</v>
      </c>
      <c r="E36" s="16">
        <f t="shared" si="0"/>
        <v>-29346</v>
      </c>
      <c r="F36" s="29">
        <f t="shared" si="1"/>
        <v>73.404023926046762</v>
      </c>
      <c r="G36" s="15">
        <v>64711</v>
      </c>
      <c r="H36" s="16">
        <f t="shared" si="2"/>
        <v>-16283</v>
      </c>
      <c r="I36" s="29">
        <f t="shared" si="3"/>
        <v>79.896041682099906</v>
      </c>
      <c r="J36" s="15">
        <v>41159</v>
      </c>
      <c r="K36" s="16">
        <f t="shared" si="4"/>
        <v>-23552</v>
      </c>
      <c r="L36" s="31">
        <f t="shared" si="5"/>
        <v>63.6043331118357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3233</v>
      </c>
      <c r="D37" s="15">
        <v>2711</v>
      </c>
      <c r="E37" s="16">
        <f t="shared" si="0"/>
        <v>-522</v>
      </c>
      <c r="F37" s="29">
        <f t="shared" si="1"/>
        <v>83.854005567584295</v>
      </c>
      <c r="G37" s="15">
        <v>2951</v>
      </c>
      <c r="H37" s="16">
        <f t="shared" si="2"/>
        <v>240</v>
      </c>
      <c r="I37" s="29">
        <f t="shared" si="3"/>
        <v>108.85282183696052</v>
      </c>
      <c r="J37" s="15">
        <v>6495</v>
      </c>
      <c r="K37" s="16">
        <f t="shared" si="4"/>
        <v>3544</v>
      </c>
      <c r="L37" s="31">
        <f t="shared" si="5"/>
        <v>220.09488309047782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1788</v>
      </c>
      <c r="D38" s="15">
        <v>3857</v>
      </c>
      <c r="E38" s="16">
        <f t="shared" si="0"/>
        <v>2069</v>
      </c>
      <c r="F38" s="29">
        <f t="shared" si="1"/>
        <v>215.71588366890379</v>
      </c>
      <c r="G38" s="15">
        <v>5017</v>
      </c>
      <c r="H38" s="16">
        <f t="shared" si="2"/>
        <v>1160</v>
      </c>
      <c r="I38" s="29">
        <f t="shared" si="3"/>
        <v>130.0751879699248</v>
      </c>
      <c r="J38" s="15">
        <v>3755</v>
      </c>
      <c r="K38" s="16">
        <f t="shared" si="4"/>
        <v>-1262</v>
      </c>
      <c r="L38" s="31">
        <f t="shared" si="5"/>
        <v>74.845525214271476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1537</v>
      </c>
      <c r="D39" s="28">
        <v>2088</v>
      </c>
      <c r="E39" s="16">
        <f t="shared" si="0"/>
        <v>551</v>
      </c>
      <c r="F39" s="29">
        <f t="shared" si="1"/>
        <v>135.84905660377359</v>
      </c>
      <c r="G39" s="15">
        <v>3004</v>
      </c>
      <c r="H39" s="16">
        <f t="shared" si="2"/>
        <v>916</v>
      </c>
      <c r="I39" s="29">
        <f t="shared" si="3"/>
        <v>143.86973180076629</v>
      </c>
      <c r="J39" s="15">
        <v>3224</v>
      </c>
      <c r="K39" s="16">
        <f t="shared" si="4"/>
        <v>220</v>
      </c>
      <c r="L39" s="31">
        <f t="shared" si="5"/>
        <v>107.32356857523303</v>
      </c>
      <c r="N39" s="27"/>
      <c r="P39" s="23"/>
    </row>
    <row r="40" spans="1:16" s="6" customFormat="1" ht="21.6" customHeight="1" thickBot="1">
      <c r="A40" s="33" t="s">
        <v>72</v>
      </c>
      <c r="B40" s="34"/>
      <c r="C40" s="21">
        <f>SUM(C7:C39)</f>
        <v>272843</v>
      </c>
      <c r="D40" s="21">
        <f>SUM(D7:D39)</f>
        <v>243839</v>
      </c>
      <c r="E40" s="21">
        <f>D40-C40</f>
        <v>-29004</v>
      </c>
      <c r="F40" s="30">
        <f>D40/C40*100</f>
        <v>89.369710786056459</v>
      </c>
      <c r="G40" s="21">
        <f>SUM(G7:G39)</f>
        <v>220776</v>
      </c>
      <c r="H40" s="21">
        <f>G40-D40</f>
        <v>-23063</v>
      </c>
      <c r="I40" s="30">
        <f>G40/D40*100</f>
        <v>90.541709898744656</v>
      </c>
      <c r="J40" s="21">
        <f>SUM(J7:J39)</f>
        <v>158913</v>
      </c>
      <c r="K40" s="21">
        <f>SUM(K7:K39)</f>
        <v>-61863</v>
      </c>
      <c r="L40" s="30">
        <f>J40/G40*100</f>
        <v>71.979291227307314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2023-06-09T08:32:07Z</dcterms:modified>
</cp:coreProperties>
</file>