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Лист2!$A$1:$G$226</definedName>
  </definedNames>
  <calcPr calcId="125725"/>
</workbook>
</file>

<file path=xl/calcChain.xml><?xml version="1.0" encoding="utf-8"?>
<calcChain xmlns="http://schemas.openxmlformats.org/spreadsheetml/2006/main">
  <c r="G226" i="5"/>
  <c r="F226"/>
  <c r="E226"/>
  <c r="G225"/>
  <c r="F225"/>
  <c r="E225"/>
  <c r="G224"/>
  <c r="F224"/>
  <c r="E224"/>
  <c r="F223"/>
  <c r="F222"/>
  <c r="F221"/>
  <c r="G220"/>
  <c r="F220"/>
  <c r="F219"/>
  <c r="E219"/>
  <c r="G218"/>
  <c r="F218"/>
  <c r="E218"/>
  <c r="G217"/>
  <c r="F217"/>
  <c r="E217"/>
  <c r="G216"/>
  <c r="F216"/>
  <c r="G215"/>
  <c r="F215"/>
  <c r="E215"/>
  <c r="G214"/>
  <c r="F214"/>
  <c r="G213"/>
  <c r="F213"/>
  <c r="G212"/>
  <c r="F212"/>
  <c r="E212"/>
  <c r="F211"/>
  <c r="E211"/>
  <c r="G210"/>
  <c r="F210"/>
  <c r="E210"/>
  <c r="G209"/>
  <c r="F209"/>
  <c r="E209"/>
  <c r="F208"/>
  <c r="E208"/>
  <c r="F207"/>
  <c r="E207"/>
  <c r="F206"/>
  <c r="E206"/>
  <c r="G205"/>
  <c r="F205"/>
  <c r="E205"/>
  <c r="G204"/>
  <c r="F204"/>
  <c r="E204"/>
  <c r="G203"/>
  <c r="F203"/>
  <c r="E203"/>
  <c r="G202"/>
  <c r="F202"/>
  <c r="E202"/>
  <c r="F201"/>
  <c r="E201"/>
  <c r="F200"/>
  <c r="E200"/>
  <c r="F199"/>
  <c r="E199"/>
  <c r="F198"/>
  <c r="E198"/>
  <c r="F197"/>
  <c r="E197"/>
  <c r="F196"/>
  <c r="E196"/>
  <c r="F195"/>
  <c r="E195"/>
  <c r="G194"/>
  <c r="F194"/>
  <c r="E194"/>
  <c r="F193"/>
  <c r="E193"/>
  <c r="F192"/>
  <c r="E192"/>
  <c r="F191"/>
  <c r="E191"/>
  <c r="F190"/>
  <c r="E190"/>
  <c r="F189"/>
  <c r="E189"/>
  <c r="F188"/>
  <c r="E188"/>
  <c r="F187"/>
  <c r="E187"/>
  <c r="F186"/>
  <c r="E186"/>
  <c r="F185"/>
  <c r="E185"/>
  <c r="F184"/>
  <c r="E184"/>
  <c r="F183"/>
  <c r="E183"/>
  <c r="F182"/>
  <c r="E182"/>
  <c r="F181"/>
  <c r="E181"/>
  <c r="F180"/>
  <c r="E180"/>
  <c r="F179"/>
  <c r="E179"/>
  <c r="F178"/>
  <c r="E178"/>
  <c r="F177"/>
  <c r="E177"/>
  <c r="F176"/>
  <c r="E176"/>
  <c r="F175"/>
  <c r="E175"/>
  <c r="F174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F164"/>
  <c r="E164"/>
  <c r="F163"/>
  <c r="E163"/>
  <c r="G162"/>
  <c r="F162"/>
  <c r="E162"/>
  <c r="F161"/>
  <c r="F160"/>
  <c r="E160"/>
  <c r="F159"/>
  <c r="E159"/>
  <c r="F158"/>
  <c r="E158"/>
  <c r="F157"/>
  <c r="E157"/>
  <c r="G156"/>
  <c r="F156"/>
  <c r="E156"/>
  <c r="G155"/>
  <c r="F155"/>
  <c r="E155"/>
  <c r="F154"/>
  <c r="E154"/>
  <c r="G153"/>
  <c r="F153"/>
  <c r="E153"/>
  <c r="F152"/>
  <c r="E152"/>
  <c r="F151"/>
  <c r="E151"/>
  <c r="F150"/>
  <c r="E150"/>
  <c r="F149"/>
  <c r="E149"/>
  <c r="F148"/>
  <c r="E148"/>
  <c r="F147"/>
  <c r="E147"/>
  <c r="F146"/>
  <c r="E146"/>
  <c r="F145"/>
  <c r="E145"/>
  <c r="G144"/>
  <c r="F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F134"/>
  <c r="E134"/>
  <c r="F133"/>
  <c r="E133"/>
  <c r="F132"/>
  <c r="E132"/>
  <c r="F131"/>
  <c r="E131"/>
  <c r="F130"/>
  <c r="E130"/>
  <c r="G129"/>
  <c r="F129"/>
  <c r="E129"/>
  <c r="F128"/>
  <c r="E128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G117"/>
  <c r="F117"/>
  <c r="E117"/>
  <c r="F116"/>
  <c r="E116"/>
  <c r="F115"/>
  <c r="E115"/>
  <c r="F114"/>
  <c r="E114"/>
  <c r="F113"/>
  <c r="E113"/>
  <c r="F112"/>
  <c r="E112"/>
  <c r="F111"/>
  <c r="E111"/>
  <c r="G110"/>
  <c r="F110"/>
  <c r="E110"/>
  <c r="G109"/>
  <c r="F109"/>
  <c r="G108"/>
  <c r="F108"/>
  <c r="G107"/>
  <c r="F107"/>
  <c r="E107"/>
  <c r="G106"/>
  <c r="F106"/>
  <c r="E106"/>
  <c r="G105"/>
  <c r="F105"/>
  <c r="E105"/>
  <c r="G104"/>
  <c r="F104"/>
  <c r="E104"/>
  <c r="C14" l="1"/>
  <c r="D14"/>
  <c r="B14"/>
  <c r="K90" l="1"/>
  <c r="I90"/>
  <c r="M90" s="1"/>
  <c r="K69" l="1"/>
  <c r="J45" l="1"/>
  <c r="J69"/>
  <c r="J84"/>
  <c r="J90"/>
  <c r="I45"/>
  <c r="M45" s="1"/>
  <c r="I69"/>
  <c r="M69" s="1"/>
  <c r="I84"/>
  <c r="M84" s="1"/>
  <c r="K84" l="1"/>
  <c r="H84" l="1"/>
  <c r="L84" s="1"/>
  <c r="K71" l="1"/>
  <c r="I71" l="1"/>
  <c r="M71" s="1"/>
  <c r="K45" l="1"/>
  <c r="J71"/>
  <c r="H45" l="1"/>
  <c r="L45" s="1"/>
  <c r="H90"/>
  <c r="L90" s="1"/>
  <c r="H69" l="1"/>
  <c r="L69" s="1"/>
  <c r="H71"/>
  <c r="L71" s="1"/>
</calcChain>
</file>

<file path=xl/sharedStrings.xml><?xml version="1.0" encoding="utf-8"?>
<sst xmlns="http://schemas.openxmlformats.org/spreadsheetml/2006/main" count="230" uniqueCount="221">
  <si>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</si>
  <si>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</si>
  <si>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</si>
  <si>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</si>
  <si>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</si>
  <si>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</si>
  <si>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</si>
  <si>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</si>
  <si>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</si>
  <si>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</si>
  <si>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</si>
  <si>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</si>
  <si>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</si>
  <si>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</si>
  <si>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</si>
  <si>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</si>
  <si>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</si>
  <si>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</si>
  <si>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</si>
  <si>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</si>
  <si>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</si>
  <si>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</si>
  <si>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</si>
  <si>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</si>
  <si>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</si>
  <si>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</si>
  <si>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</si>
  <si>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</si>
  <si>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</si>
  <si>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</si>
  <si>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</si>
  <si>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</si>
  <si>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</si>
  <si>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</si>
  <si>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</si>
  <si>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</si>
  <si>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</si>
  <si>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</si>
  <si>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</si>
  <si>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</si>
  <si>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</si>
  <si>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</si>
  <si>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</si>
  <si>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</si>
  <si>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</si>
  <si>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</si>
  <si>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</si>
  <si>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</si>
  <si>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</si>
  <si>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</si>
  <si>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</si>
  <si>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</si>
  <si>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</si>
  <si>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</si>
  <si>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</si>
  <si>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</si>
  <si>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</si>
  <si>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</si>
  <si>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</si>
  <si>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</si>
  <si>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</si>
  <si>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</si>
  <si>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</si>
  <si>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</si>
  <si>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</si>
  <si>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</si>
  <si>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</si>
  <si>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</si>
  <si>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</si>
  <si>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</si>
  <si>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</si>
  <si>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</si>
  <si>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</si>
  <si>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</si>
  <si>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</si>
  <si>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</si>
  <si>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</si>
  <si>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</si>
  <si>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</si>
  <si>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</si>
  <si>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</si>
  <si>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</si>
  <si>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</si>
  <si>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</si>
  <si>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</si>
  <si>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</si>
  <si>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</si>
  <si>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</si>
  <si>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</si>
  <si>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</si>
  <si>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</si>
  <si>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</si>
  <si>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</si>
  <si>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</si>
  <si>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</si>
  <si>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</si>
  <si>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</si>
  <si>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</si>
  <si>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</si>
  <si>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</si>
  <si>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</si>
  <si>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</si>
  <si>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</si>
  <si>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</si>
  <si>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</si>
  <si>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</si>
  <si>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</si>
  <si>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</si>
  <si>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</si>
  <si>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</si>
  <si>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</si>
  <si>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</si>
  <si>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</si>
  <si>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</si>
  <si>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</si>
  <si>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</si>
  <si>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</si>
  <si>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</si>
  <si>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</si>
  <si>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</si>
  <si>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</si>
  <si>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</si>
  <si>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</si>
  <si>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</si>
  <si>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</si>
  <si>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</si>
  <si>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</si>
  <si>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</si>
  <si>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</si>
  <si>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</si>
  <si>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</si>
  <si>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</si>
  <si>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</si>
  <si>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</si>
  <si>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</si>
  <si>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</si>
  <si>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</si>
  <si>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</si>
  <si>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</si>
  <si>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</si>
  <si>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</si>
  <si>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</si>
  <si>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</si>
  <si>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</si>
  <si>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</si>
  <si>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</si>
  <si>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</si>
  <si>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</si>
  <si>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</si>
  <si>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</si>
  <si>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</si>
  <si>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</si>
  <si>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</si>
  <si>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</si>
  <si>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</si>
  <si>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</si>
  <si>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</si>
  <si>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</si>
  <si>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</si>
  <si>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</si>
  <si>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</si>
  <si>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</si>
  <si>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</si>
  <si>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</si>
  <si>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</si>
  <si>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</si>
  <si>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</si>
  <si>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</si>
  <si>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</si>
  <si>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</si>
  <si>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</si>
  <si>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</si>
  <si>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</si>
  <si>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</si>
  <si>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</si>
  <si>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</si>
  <si>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</si>
  <si>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</si>
  <si>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>Фактически поступило с начала года на 01.02.2023</t>
  </si>
  <si>
    <t xml:space="preserve">Утверждено в бюджете на 2024 год </t>
  </si>
  <si>
    <t>Фактически поступило с начала года на 01.02.2024</t>
  </si>
  <si>
    <t>% выполнения фактических поступлений на 01.02.2024 к плану 2024 года</t>
  </si>
  <si>
    <t xml:space="preserve">Отклонения факта на 01.02.2024 от 01.02.2023 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</si>
  <si>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</si>
  <si>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</si>
  <si>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</si>
  <si>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</si>
  <si>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</si>
  <si>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</si>
  <si>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</si>
  <si>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</si>
  <si>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</si>
  <si>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</si>
  <si>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</si>
  <si>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</si>
  <si>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</si>
  <si>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</si>
  <si>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</si>
  <si>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</si>
  <si>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</si>
  <si>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</si>
  <si>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</si>
  <si>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</si>
  <si>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</si>
  <si>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</si>
  <si>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</si>
  <si>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</si>
  <si>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</si>
  <si>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</si>
  <si>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</si>
  <si>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 xml:space="preserve">Поступление доходов в консолидированный бюджет Курской области в 2024 году                                                                                                    (по данным отчета) </t>
  </si>
  <si>
    <t>Дотации бюджетам бюджетной системы Российской Федерации</t>
  </si>
  <si>
    <t>Дотации  на выравнивание бюджетной обеспеченности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</si>
  <si>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</si>
  <si>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</si>
  <si>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</si>
  <si>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</si>
  <si>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</si>
  <si>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муниципальных образований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</si>
  <si>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Прочие субвенции</t>
  </si>
  <si>
    <t>Межбюджетные трансферты, передаваемые бюджетам в целях достижения результатов национального проекта "Производительность труда"</t>
  </si>
</sst>
</file>

<file path=xl/styles.xml><?xml version="1.0" encoding="utf-8"?>
<styleSheet xmlns="http://schemas.openxmlformats.org/spreadsheetml/2006/main">
  <numFmts count="1">
    <numFmt numFmtId="164" formatCode="#,##0.0"/>
  </numFmts>
  <fonts count="2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86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 wrapText="1"/>
    </xf>
    <xf numFmtId="3" fontId="17" fillId="0" borderId="1" xfId="0" applyNumberFormat="1" applyFont="1" applyFill="1" applyBorder="1" applyAlignment="1">
      <alignment horizontal="right"/>
    </xf>
    <xf numFmtId="3" fontId="14" fillId="0" borderId="1" xfId="0" applyNumberFormat="1" applyFont="1" applyFill="1" applyBorder="1" applyAlignment="1">
      <alignment horizontal="right"/>
    </xf>
    <xf numFmtId="0" fontId="20" fillId="0" borderId="0" xfId="0" applyFont="1"/>
    <xf numFmtId="164" fontId="3" fillId="0" borderId="1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quotePrefix="1" applyNumberFormat="1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0" fontId="17" fillId="0" borderId="1" xfId="1" applyNumberFormat="1" applyFont="1" applyFill="1" applyBorder="1" applyAlignment="1">
      <alignment wrapText="1"/>
    </xf>
    <xf numFmtId="3" fontId="17" fillId="0" borderId="1" xfId="0" applyNumberFormat="1" applyFont="1" applyFill="1" applyBorder="1" applyAlignment="1">
      <alignment horizontal="right" wrapText="1"/>
    </xf>
    <xf numFmtId="0" fontId="14" fillId="0" borderId="1" xfId="1" applyNumberFormat="1" applyFont="1" applyFill="1" applyBorder="1" applyAlignment="1">
      <alignment wrapText="1"/>
    </xf>
    <xf numFmtId="3" fontId="14" fillId="0" borderId="1" xfId="0" applyNumberFormat="1" applyFont="1" applyFill="1" applyBorder="1" applyAlignment="1">
      <alignment horizontal="right" wrapText="1"/>
    </xf>
    <xf numFmtId="0" fontId="12" fillId="0" borderId="1" xfId="0" applyFont="1" applyFill="1" applyBorder="1"/>
    <xf numFmtId="0" fontId="17" fillId="0" borderId="1" xfId="1" applyNumberFormat="1" applyFont="1" applyFill="1" applyBorder="1" applyAlignment="1">
      <alignment horizontal="left" vertical="top" wrapText="1"/>
    </xf>
    <xf numFmtId="0" fontId="14" fillId="0" borderId="1" xfId="0" applyFont="1" applyFill="1" applyBorder="1"/>
    <xf numFmtId="0" fontId="21" fillId="0" borderId="1" xfId="0" applyFont="1" applyFill="1" applyBorder="1"/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8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right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ES226"/>
  <sheetViews>
    <sheetView tabSelected="1" view="pageBreakPreview" zoomScale="110" zoomScaleNormal="100" zoomScaleSheetLayoutView="110" workbookViewId="0">
      <pane xSplit="1" ySplit="5" topLeftCell="B150" activePane="bottomRight" state="frozen"/>
      <selection pane="topRight" activeCell="B1" sqref="B1"/>
      <selection pane="bottomLeft" activeCell="A6" sqref="A6"/>
      <selection pane="bottomRight" activeCell="P18" sqref="P18"/>
    </sheetView>
  </sheetViews>
  <sheetFormatPr defaultRowHeight="15.75"/>
  <cols>
    <col min="1" max="1" width="47.85546875" style="2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</cols>
  <sheetData>
    <row r="1" spans="1:13" ht="38.25" customHeight="1">
      <c r="A1" s="79" t="s">
        <v>210</v>
      </c>
      <c r="B1" s="79"/>
      <c r="C1" s="79"/>
      <c r="D1" s="79"/>
      <c r="E1" s="79"/>
      <c r="F1" s="80"/>
      <c r="G1" s="80"/>
    </row>
    <row r="2" spans="1:13" ht="20.25" customHeight="1">
      <c r="C2" s="20"/>
      <c r="D2" s="5"/>
      <c r="E2" s="20"/>
      <c r="F2" s="81" t="s">
        <v>32</v>
      </c>
      <c r="G2" s="81"/>
    </row>
    <row r="3" spans="1:13" ht="15.75" customHeight="1">
      <c r="A3" s="83" t="s">
        <v>2</v>
      </c>
      <c r="B3" s="82"/>
      <c r="C3" s="82"/>
      <c r="D3" s="82"/>
      <c r="E3" s="82"/>
      <c r="F3" s="82"/>
      <c r="G3" s="82"/>
    </row>
    <row r="4" spans="1:13" s="2" customFormat="1" ht="41.25" customHeight="1">
      <c r="A4" s="83"/>
      <c r="B4" s="82" t="s">
        <v>178</v>
      </c>
      <c r="C4" s="77" t="s">
        <v>179</v>
      </c>
      <c r="D4" s="82" t="s">
        <v>180</v>
      </c>
      <c r="E4" s="77" t="s">
        <v>181</v>
      </c>
      <c r="F4" s="82" t="s">
        <v>182</v>
      </c>
      <c r="G4" s="82"/>
      <c r="H4" s="8"/>
      <c r="I4" s="4"/>
      <c r="J4" s="8"/>
      <c r="K4" s="4"/>
      <c r="L4" s="8"/>
      <c r="M4" s="8"/>
    </row>
    <row r="5" spans="1:13" ht="49.5" customHeight="1">
      <c r="A5" s="83"/>
      <c r="B5" s="84"/>
      <c r="C5" s="77"/>
      <c r="D5" s="82"/>
      <c r="E5" s="78"/>
      <c r="F5" s="55" t="s">
        <v>35</v>
      </c>
      <c r="G5" s="55" t="s">
        <v>31</v>
      </c>
      <c r="H5" s="9"/>
      <c r="I5" s="10"/>
      <c r="J5" s="9"/>
      <c r="K5" s="10"/>
      <c r="L5" s="9"/>
      <c r="M5" s="9"/>
    </row>
    <row r="6" spans="1:13" ht="18" customHeight="1">
      <c r="A6" s="67" t="s">
        <v>175</v>
      </c>
      <c r="B6" s="42">
        <v>7671220</v>
      </c>
      <c r="C6" s="42">
        <v>99984543</v>
      </c>
      <c r="D6" s="42">
        <v>4670301</v>
      </c>
      <c r="E6" s="62">
        <v>4.6710230000251141</v>
      </c>
      <c r="F6" s="42">
        <v>-3000919</v>
      </c>
      <c r="G6" s="62">
        <v>60.880811657076706</v>
      </c>
      <c r="H6" s="9"/>
      <c r="I6" s="10"/>
      <c r="J6" s="9"/>
      <c r="K6" s="10"/>
      <c r="L6" s="9"/>
      <c r="M6" s="9"/>
    </row>
    <row r="7" spans="1:13" s="61" customFormat="1" ht="15.75" customHeight="1">
      <c r="A7" s="34" t="s">
        <v>57</v>
      </c>
      <c r="B7" s="42">
        <v>3049831</v>
      </c>
      <c r="C7" s="42">
        <v>81366979</v>
      </c>
      <c r="D7" s="42">
        <v>3536664</v>
      </c>
      <c r="E7" s="43">
        <v>4.3465593087829895</v>
      </c>
      <c r="F7" s="42">
        <v>486833</v>
      </c>
      <c r="G7" s="43">
        <v>115.96262219119681</v>
      </c>
      <c r="H7" s="11"/>
      <c r="I7" s="11"/>
      <c r="J7" s="11"/>
      <c r="K7" s="11"/>
      <c r="L7" s="11"/>
      <c r="M7" s="11"/>
    </row>
    <row r="8" spans="1:13">
      <c r="A8" s="34" t="s">
        <v>58</v>
      </c>
      <c r="B8" s="42"/>
      <c r="C8" s="42"/>
      <c r="D8" s="42"/>
      <c r="E8" s="43"/>
      <c r="F8" s="42"/>
      <c r="G8" s="43"/>
      <c r="H8" s="11"/>
      <c r="I8" s="11"/>
      <c r="J8" s="11"/>
      <c r="K8" s="11"/>
      <c r="L8" s="11"/>
      <c r="M8" s="11"/>
    </row>
    <row r="9" spans="1:13">
      <c r="A9" s="34" t="s">
        <v>17</v>
      </c>
      <c r="B9" s="42">
        <v>2756097</v>
      </c>
      <c r="C9" s="42">
        <v>78055775</v>
      </c>
      <c r="D9" s="42">
        <v>3202213</v>
      </c>
      <c r="E9" s="43">
        <v>4.1024677546280213</v>
      </c>
      <c r="F9" s="42">
        <v>446116</v>
      </c>
      <c r="G9" s="43">
        <v>116.18651302911327</v>
      </c>
      <c r="H9" s="11"/>
      <c r="I9" s="11"/>
      <c r="J9" s="11"/>
      <c r="K9" s="11"/>
      <c r="L9" s="11"/>
      <c r="M9" s="11"/>
    </row>
    <row r="10" spans="1:13" ht="15" customHeight="1">
      <c r="A10" s="34" t="s">
        <v>16</v>
      </c>
      <c r="B10" s="42">
        <v>293734</v>
      </c>
      <c r="C10" s="42">
        <v>3311204</v>
      </c>
      <c r="D10" s="42">
        <v>334451</v>
      </c>
      <c r="E10" s="43">
        <v>10.100585768801922</v>
      </c>
      <c r="F10" s="42">
        <v>40717</v>
      </c>
      <c r="G10" s="43">
        <v>113.86186141202586</v>
      </c>
      <c r="H10" s="11"/>
      <c r="I10" s="11"/>
      <c r="J10" s="11"/>
      <c r="K10" s="11"/>
      <c r="L10" s="11"/>
      <c r="M10" s="11"/>
    </row>
    <row r="11" spans="1:13" ht="1.5" hidden="1" customHeight="1">
      <c r="A11" s="34"/>
      <c r="B11" s="42"/>
      <c r="C11" s="42"/>
      <c r="D11" s="44"/>
      <c r="E11" s="45"/>
      <c r="F11" s="44"/>
      <c r="G11" s="45"/>
      <c r="H11" s="9"/>
      <c r="I11" s="10"/>
      <c r="J11" s="9"/>
      <c r="K11" s="10"/>
      <c r="L11" s="9"/>
      <c r="M11" s="9"/>
    </row>
    <row r="12" spans="1:13">
      <c r="A12" s="30" t="s">
        <v>3</v>
      </c>
      <c r="B12" s="46"/>
      <c r="C12" s="46"/>
      <c r="D12" s="44"/>
      <c r="E12" s="45"/>
      <c r="F12" s="44"/>
      <c r="G12" s="45"/>
      <c r="H12" s="9"/>
      <c r="I12" s="10"/>
      <c r="J12" s="9"/>
      <c r="K12" s="10"/>
      <c r="L12" s="9"/>
      <c r="M12" s="9"/>
    </row>
    <row r="13" spans="1:13" s="1" customFormat="1">
      <c r="A13" s="32" t="s">
        <v>4</v>
      </c>
      <c r="B13" s="44">
        <v>594343</v>
      </c>
      <c r="C13" s="44">
        <v>24871749</v>
      </c>
      <c r="D13" s="44">
        <v>1071591</v>
      </c>
      <c r="E13" s="45">
        <v>4.3084666060275856</v>
      </c>
      <c r="F13" s="44">
        <v>477248</v>
      </c>
      <c r="G13" s="45">
        <v>180.29841354234844</v>
      </c>
      <c r="H13" s="7"/>
      <c r="I13" s="10"/>
      <c r="J13" s="9"/>
      <c r="K13" s="10"/>
      <c r="L13" s="9"/>
      <c r="M13" s="9"/>
    </row>
    <row r="14" spans="1:13" s="1" customFormat="1">
      <c r="A14" s="32" t="s">
        <v>5</v>
      </c>
      <c r="B14" s="47">
        <f>SUM(B16:B23)</f>
        <v>1529519</v>
      </c>
      <c r="C14" s="47">
        <f t="shared" ref="C14:D14" si="0">SUM(C16:C23)</f>
        <v>30314297</v>
      </c>
      <c r="D14" s="47">
        <f t="shared" si="0"/>
        <v>1188723</v>
      </c>
      <c r="E14" s="45">
        <v>3.92132794634822</v>
      </c>
      <c r="F14" s="44">
        <v>-340796</v>
      </c>
      <c r="G14" s="45">
        <v>77.718746874017256</v>
      </c>
    </row>
    <row r="15" spans="1:13" s="12" customFormat="1" ht="15.75" customHeight="1">
      <c r="A15" s="30" t="s">
        <v>33</v>
      </c>
      <c r="B15" s="48"/>
      <c r="C15" s="44"/>
      <c r="D15" s="48"/>
      <c r="E15" s="45"/>
      <c r="F15" s="48"/>
      <c r="G15" s="45"/>
      <c r="H15" s="24"/>
      <c r="I15" s="13"/>
      <c r="K15" s="14"/>
    </row>
    <row r="16" spans="1:13" s="12" customFormat="1" ht="90">
      <c r="A16" s="35" t="s">
        <v>183</v>
      </c>
      <c r="B16" s="48">
        <v>1459557</v>
      </c>
      <c r="C16" s="48">
        <v>26710492</v>
      </c>
      <c r="D16" s="48">
        <v>1091227</v>
      </c>
      <c r="E16" s="45">
        <v>4.0853871205367538</v>
      </c>
      <c r="F16" s="48">
        <v>-368330</v>
      </c>
      <c r="G16" s="45">
        <v>74.764260662653115</v>
      </c>
      <c r="H16" s="24"/>
      <c r="I16" s="13"/>
      <c r="K16" s="14"/>
    </row>
    <row r="17" spans="1:11" s="12" customFormat="1" ht="90">
      <c r="A17" s="35" t="s">
        <v>65</v>
      </c>
      <c r="B17" s="48">
        <v>284</v>
      </c>
      <c r="C17" s="48">
        <v>267533</v>
      </c>
      <c r="D17" s="48">
        <v>1901</v>
      </c>
      <c r="E17" s="45">
        <v>0.71056654693065902</v>
      </c>
      <c r="F17" s="48">
        <v>1617</v>
      </c>
      <c r="G17" s="45">
        <v>669.36619718309862</v>
      </c>
      <c r="H17" s="24"/>
      <c r="I17" s="13"/>
      <c r="K17" s="14"/>
    </row>
    <row r="18" spans="1:11" s="12" customFormat="1" ht="67.5">
      <c r="A18" s="35" t="s">
        <v>184</v>
      </c>
      <c r="B18" s="48">
        <v>-386</v>
      </c>
      <c r="C18" s="48">
        <v>371500</v>
      </c>
      <c r="D18" s="48">
        <v>10033</v>
      </c>
      <c r="E18" s="45">
        <v>2.7006729475100943</v>
      </c>
      <c r="F18" s="48">
        <v>10419</v>
      </c>
      <c r="G18" s="45">
        <v>-2599.2227979274612</v>
      </c>
      <c r="H18" s="24"/>
      <c r="I18" s="13"/>
      <c r="K18" s="14"/>
    </row>
    <row r="19" spans="1:11" s="12" customFormat="1" ht="67.5">
      <c r="A19" s="35" t="s">
        <v>64</v>
      </c>
      <c r="B19" s="48">
        <v>6264</v>
      </c>
      <c r="C19" s="48">
        <v>213115</v>
      </c>
      <c r="D19" s="48">
        <v>8814</v>
      </c>
      <c r="E19" s="45">
        <v>4.1357952279285835</v>
      </c>
      <c r="F19" s="48">
        <v>2550</v>
      </c>
      <c r="G19" s="45">
        <v>140.7088122605364</v>
      </c>
      <c r="H19" s="24"/>
      <c r="I19" s="13"/>
      <c r="K19" s="14"/>
    </row>
    <row r="20" spans="1:11" s="12" customFormat="1" ht="112.5">
      <c r="A20" s="35" t="s">
        <v>185</v>
      </c>
      <c r="B20" s="48">
        <v>51609</v>
      </c>
      <c r="C20" s="48">
        <v>524379</v>
      </c>
      <c r="D20" s="48">
        <v>6083</v>
      </c>
      <c r="E20" s="45">
        <v>1.160038826879032</v>
      </c>
      <c r="F20" s="48">
        <v>-45526</v>
      </c>
      <c r="G20" s="45">
        <v>11.78670386948013</v>
      </c>
      <c r="H20" s="24"/>
      <c r="I20" s="13"/>
      <c r="K20" s="14"/>
    </row>
    <row r="21" spans="1:11" s="12" customFormat="1" ht="78.75">
      <c r="A21" s="63" t="s">
        <v>84</v>
      </c>
      <c r="B21" s="48"/>
      <c r="C21" s="48"/>
      <c r="D21" s="48">
        <v>-5</v>
      </c>
      <c r="E21" s="45">
        <v>0</v>
      </c>
      <c r="F21" s="48">
        <v>-5</v>
      </c>
      <c r="G21" s="45">
        <v>0</v>
      </c>
      <c r="H21" s="24"/>
      <c r="I21" s="13"/>
      <c r="K21" s="14"/>
    </row>
    <row r="22" spans="1:11" s="12" customFormat="1" ht="56.25">
      <c r="A22" s="35" t="s">
        <v>186</v>
      </c>
      <c r="B22" s="48">
        <v>9192</v>
      </c>
      <c r="C22" s="48">
        <v>255409</v>
      </c>
      <c r="D22" s="48">
        <v>53299</v>
      </c>
      <c r="E22" s="45">
        <v>20.868097835236814</v>
      </c>
      <c r="F22" s="48">
        <v>44107</v>
      </c>
      <c r="G22" s="45">
        <v>579.84116623150567</v>
      </c>
      <c r="H22" s="24"/>
      <c r="I22" s="13"/>
      <c r="K22" s="14"/>
    </row>
    <row r="23" spans="1:11" s="12" customFormat="1" ht="56.25">
      <c r="A23" s="64" t="s">
        <v>187</v>
      </c>
      <c r="B23" s="48">
        <v>2999</v>
      </c>
      <c r="C23" s="48">
        <v>1971869</v>
      </c>
      <c r="D23" s="48">
        <v>17371</v>
      </c>
      <c r="E23" s="45">
        <v>0.88094087386129605</v>
      </c>
      <c r="F23" s="48">
        <v>14372</v>
      </c>
      <c r="G23" s="45">
        <v>579.22640880293432</v>
      </c>
      <c r="H23" s="24"/>
      <c r="I23" s="13"/>
      <c r="K23" s="14"/>
    </row>
    <row r="24" spans="1:11" s="16" customFormat="1" ht="24">
      <c r="A24" s="32" t="s">
        <v>6</v>
      </c>
      <c r="B24" s="47">
        <v>321042</v>
      </c>
      <c r="C24" s="47">
        <v>6529302</v>
      </c>
      <c r="D24" s="47">
        <v>577377</v>
      </c>
      <c r="E24" s="45">
        <v>8.8428594664483278</v>
      </c>
      <c r="F24" s="48">
        <v>256335</v>
      </c>
      <c r="G24" s="45">
        <v>179.84469321770985</v>
      </c>
      <c r="H24" s="25"/>
      <c r="I24" s="3"/>
      <c r="K24" s="4"/>
    </row>
    <row r="25" spans="1:11" s="12" customFormat="1">
      <c r="A25" s="30" t="s">
        <v>33</v>
      </c>
      <c r="B25" s="48"/>
      <c r="C25" s="44"/>
      <c r="D25" s="48"/>
      <c r="E25" s="45"/>
      <c r="F25" s="48"/>
      <c r="G25" s="45"/>
      <c r="H25" s="24"/>
      <c r="I25" s="13"/>
      <c r="K25" s="14"/>
    </row>
    <row r="26" spans="1:11" s="12" customFormat="1">
      <c r="A26" s="30" t="s">
        <v>39</v>
      </c>
      <c r="B26" s="48">
        <v>2156</v>
      </c>
      <c r="C26" s="48">
        <v>121963</v>
      </c>
      <c r="D26" s="48">
        <v>10164</v>
      </c>
      <c r="E26" s="45">
        <v>8.3336749669981884</v>
      </c>
      <c r="F26" s="48">
        <v>8008</v>
      </c>
      <c r="G26" s="45">
        <v>471.42857142857144</v>
      </c>
      <c r="H26" s="24"/>
      <c r="I26" s="13"/>
      <c r="K26" s="14"/>
    </row>
    <row r="27" spans="1:11" s="12" customFormat="1">
      <c r="A27" s="30" t="s">
        <v>40</v>
      </c>
      <c r="B27" s="48">
        <v>-340</v>
      </c>
      <c r="C27" s="48">
        <v>2795</v>
      </c>
      <c r="D27" s="48">
        <v>21</v>
      </c>
      <c r="E27" s="45">
        <v>0.75134168157423975</v>
      </c>
      <c r="F27" s="48">
        <v>361</v>
      </c>
      <c r="G27" s="45">
        <v>-6.1764705882352944</v>
      </c>
      <c r="H27" s="24"/>
      <c r="I27" s="13"/>
      <c r="K27" s="14"/>
    </row>
    <row r="28" spans="1:11" s="12" customFormat="1">
      <c r="A28" s="30" t="s">
        <v>41</v>
      </c>
      <c r="B28" s="48">
        <v>20594</v>
      </c>
      <c r="C28" s="48">
        <v>227211</v>
      </c>
      <c r="D28" s="48">
        <v>13738</v>
      </c>
      <c r="E28" s="45">
        <v>6.0463621919713395</v>
      </c>
      <c r="F28" s="48">
        <v>-6856</v>
      </c>
      <c r="G28" s="45">
        <v>66.708750121394573</v>
      </c>
      <c r="H28" s="24"/>
      <c r="I28" s="13"/>
      <c r="K28" s="14"/>
    </row>
    <row r="29" spans="1:11" s="12" customFormat="1">
      <c r="A29" s="30" t="s">
        <v>42</v>
      </c>
      <c r="B29" s="48">
        <v>116507</v>
      </c>
      <c r="C29" s="48">
        <v>1217872</v>
      </c>
      <c r="D29" s="48">
        <v>125469</v>
      </c>
      <c r="E29" s="45">
        <v>10.302314200507114</v>
      </c>
      <c r="F29" s="48">
        <v>8962</v>
      </c>
      <c r="G29" s="45">
        <v>107.69224166788263</v>
      </c>
      <c r="H29" s="24"/>
      <c r="I29" s="13"/>
      <c r="K29" s="14"/>
    </row>
    <row r="30" spans="1:11" s="12" customFormat="1">
      <c r="A30" s="30" t="s">
        <v>59</v>
      </c>
      <c r="B30" s="48">
        <v>1669</v>
      </c>
      <c r="C30" s="48">
        <v>31262</v>
      </c>
      <c r="D30" s="48">
        <v>415</v>
      </c>
      <c r="E30" s="45">
        <v>1.3274902437464013</v>
      </c>
      <c r="F30" s="48">
        <v>-1254</v>
      </c>
      <c r="G30" s="45">
        <v>24.865188735769923</v>
      </c>
      <c r="H30" s="24"/>
      <c r="I30" s="13"/>
      <c r="K30" s="14"/>
    </row>
    <row r="31" spans="1:11" s="12" customFormat="1">
      <c r="A31" s="30" t="s">
        <v>43</v>
      </c>
      <c r="B31" s="46">
        <v>180456</v>
      </c>
      <c r="C31" s="46">
        <v>4928199</v>
      </c>
      <c r="D31" s="46">
        <v>427570</v>
      </c>
      <c r="E31" s="45">
        <v>8.6759889363233906</v>
      </c>
      <c r="F31" s="48">
        <v>247114</v>
      </c>
      <c r="G31" s="45">
        <v>236.93864432326995</v>
      </c>
      <c r="H31" s="24"/>
      <c r="I31" s="13"/>
      <c r="K31" s="14"/>
    </row>
    <row r="32" spans="1:11" s="12" customFormat="1">
      <c r="A32" s="30" t="s">
        <v>33</v>
      </c>
      <c r="B32" s="48"/>
      <c r="C32" s="44"/>
      <c r="D32" s="48"/>
      <c r="E32" s="45"/>
      <c r="F32" s="48"/>
      <c r="G32" s="45"/>
      <c r="H32" s="24"/>
      <c r="I32" s="13"/>
      <c r="K32" s="14"/>
    </row>
    <row r="33" spans="1:13" s="12" customFormat="1" ht="33.75">
      <c r="A33" s="36" t="s">
        <v>44</v>
      </c>
      <c r="B33" s="48">
        <v>78435</v>
      </c>
      <c r="C33" s="48">
        <v>2569722</v>
      </c>
      <c r="D33" s="48">
        <v>204158</v>
      </c>
      <c r="E33" s="45">
        <v>7.9447504438223282</v>
      </c>
      <c r="F33" s="48">
        <v>125723</v>
      </c>
      <c r="G33" s="45">
        <v>260.28941161471283</v>
      </c>
      <c r="H33" s="24"/>
      <c r="I33" s="13"/>
      <c r="K33" s="14"/>
    </row>
    <row r="34" spans="1:13" s="12" customFormat="1" ht="45">
      <c r="A34" s="36" t="s">
        <v>45</v>
      </c>
      <c r="B34" s="48">
        <v>169</v>
      </c>
      <c r="C34" s="48">
        <v>12257</v>
      </c>
      <c r="D34" s="48">
        <v>929</v>
      </c>
      <c r="E34" s="45">
        <v>7.5793424165782817</v>
      </c>
      <c r="F34" s="48">
        <v>760</v>
      </c>
      <c r="G34" s="45">
        <v>549.70414201183428</v>
      </c>
      <c r="H34" s="24"/>
      <c r="I34" s="13"/>
      <c r="K34" s="14"/>
    </row>
    <row r="35" spans="1:13" s="12" customFormat="1" ht="45">
      <c r="A35" s="36" t="s">
        <v>46</v>
      </c>
      <c r="B35" s="48">
        <v>111172</v>
      </c>
      <c r="C35" s="48">
        <v>2665795</v>
      </c>
      <c r="D35" s="48">
        <v>243250</v>
      </c>
      <c r="E35" s="45">
        <v>9.1248576878567178</v>
      </c>
      <c r="F35" s="48">
        <v>132078</v>
      </c>
      <c r="G35" s="45">
        <v>218.8050948080452</v>
      </c>
      <c r="H35" s="24"/>
      <c r="I35" s="13"/>
      <c r="K35" s="14"/>
    </row>
    <row r="36" spans="1:13" s="12" customFormat="1" ht="45">
      <c r="A36" s="36" t="s">
        <v>47</v>
      </c>
      <c r="B36" s="46">
        <v>-9320</v>
      </c>
      <c r="C36" s="48">
        <v>-319575</v>
      </c>
      <c r="D36" s="46">
        <v>-20767</v>
      </c>
      <c r="E36" s="45">
        <v>6.4983180786982713</v>
      </c>
      <c r="F36" s="48">
        <v>-11447</v>
      </c>
      <c r="G36" s="45">
        <v>222.82188841201719</v>
      </c>
      <c r="H36" s="24"/>
      <c r="I36" s="13"/>
      <c r="K36" s="14"/>
    </row>
    <row r="37" spans="1:13" s="12" customFormat="1" ht="81" hidden="1" customHeight="1">
      <c r="A37" s="37" t="s">
        <v>81</v>
      </c>
      <c r="B37" s="48"/>
      <c r="C37" s="48"/>
      <c r="D37" s="48"/>
      <c r="E37" s="45"/>
      <c r="F37" s="48"/>
      <c r="G37" s="45"/>
      <c r="H37" s="24"/>
      <c r="I37" s="13"/>
      <c r="K37" s="14"/>
    </row>
    <row r="38" spans="1:13" s="12" customFormat="1" ht="24">
      <c r="A38" s="32" t="s">
        <v>7</v>
      </c>
      <c r="B38" s="47">
        <v>32988</v>
      </c>
      <c r="C38" s="47">
        <v>4880379</v>
      </c>
      <c r="D38" s="47">
        <v>35351</v>
      </c>
      <c r="E38" s="45">
        <v>0.72434948187425607</v>
      </c>
      <c r="F38" s="48">
        <v>2363</v>
      </c>
      <c r="G38" s="45">
        <v>107.1632108645568</v>
      </c>
      <c r="H38" s="24"/>
      <c r="I38" s="13"/>
      <c r="K38" s="14"/>
    </row>
    <row r="39" spans="1:13" s="12" customFormat="1">
      <c r="A39" s="30" t="s">
        <v>3</v>
      </c>
      <c r="B39" s="48"/>
      <c r="C39" s="44"/>
      <c r="D39" s="48"/>
      <c r="E39" s="45"/>
      <c r="F39" s="48"/>
      <c r="G39" s="45"/>
      <c r="H39" s="24"/>
      <c r="I39" s="13"/>
      <c r="K39" s="14"/>
    </row>
    <row r="40" spans="1:13" s="12" customFormat="1" ht="24">
      <c r="A40" s="38" t="s">
        <v>48</v>
      </c>
      <c r="B40" s="48">
        <v>10948</v>
      </c>
      <c r="C40" s="48">
        <v>3294597</v>
      </c>
      <c r="D40" s="48">
        <v>29797</v>
      </c>
      <c r="E40" s="45">
        <v>0.90442017642825501</v>
      </c>
      <c r="F40" s="48">
        <v>18849</v>
      </c>
      <c r="G40" s="45">
        <v>272.16843259042747</v>
      </c>
      <c r="H40" s="24"/>
      <c r="I40" s="13"/>
      <c r="K40" s="14"/>
    </row>
    <row r="41" spans="1:13" s="12" customFormat="1" ht="36">
      <c r="A41" s="38" t="s">
        <v>49</v>
      </c>
      <c r="B41" s="48">
        <v>22348</v>
      </c>
      <c r="C41" s="48">
        <v>1585782</v>
      </c>
      <c r="D41" s="48">
        <v>5554</v>
      </c>
      <c r="E41" s="45">
        <v>0.35023729617311833</v>
      </c>
      <c r="F41" s="48">
        <v>-16794</v>
      </c>
      <c r="G41" s="45">
        <v>24.852335779488097</v>
      </c>
      <c r="H41" s="24"/>
      <c r="I41" s="13"/>
      <c r="K41" s="14"/>
    </row>
    <row r="42" spans="1:13" s="12" customFormat="1" ht="22.5" customHeight="1">
      <c r="A42" s="38" t="s">
        <v>50</v>
      </c>
      <c r="B42" s="48">
        <v>-308</v>
      </c>
      <c r="C42" s="48"/>
      <c r="D42" s="48"/>
      <c r="E42" s="45">
        <v>0</v>
      </c>
      <c r="F42" s="48">
        <v>308</v>
      </c>
      <c r="G42" s="45">
        <v>0</v>
      </c>
      <c r="H42" s="24"/>
      <c r="I42" s="13"/>
      <c r="K42" s="14"/>
    </row>
    <row r="43" spans="1:13" s="1" customFormat="1" ht="24">
      <c r="A43" s="32" t="s">
        <v>36</v>
      </c>
      <c r="B43" s="44">
        <v>13154</v>
      </c>
      <c r="C43" s="44">
        <v>220411</v>
      </c>
      <c r="D43" s="44">
        <v>113149</v>
      </c>
      <c r="E43" s="45">
        <v>51.335459663991358</v>
      </c>
      <c r="F43" s="48">
        <v>99995</v>
      </c>
      <c r="G43" s="45">
        <v>860.18701535654554</v>
      </c>
      <c r="H43" s="25"/>
      <c r="I43" s="3"/>
      <c r="K43" s="4"/>
    </row>
    <row r="44" spans="1:13" s="1" customFormat="1" ht="24">
      <c r="A44" s="32" t="s">
        <v>8</v>
      </c>
      <c r="B44" s="44">
        <v>-9421</v>
      </c>
      <c r="C44" s="44"/>
      <c r="D44" s="44">
        <v>77</v>
      </c>
      <c r="E44" s="45">
        <v>0</v>
      </c>
      <c r="F44" s="48">
        <v>9498</v>
      </c>
      <c r="G44" s="45">
        <v>-0.81732300180447937</v>
      </c>
      <c r="H44" s="25"/>
      <c r="I44" s="3"/>
      <c r="K44" s="4"/>
    </row>
    <row r="45" spans="1:13" s="1" customFormat="1">
      <c r="A45" s="32" t="s">
        <v>9</v>
      </c>
      <c r="B45" s="44">
        <v>251</v>
      </c>
      <c r="C45" s="44">
        <v>164868</v>
      </c>
      <c r="D45" s="44">
        <v>79</v>
      </c>
      <c r="E45" s="45">
        <v>95.709530134930915</v>
      </c>
      <c r="F45" s="48">
        <v>26273</v>
      </c>
      <c r="G45" s="45">
        <v>117.31950743592448</v>
      </c>
      <c r="H45" s="26" t="e">
        <f>(#REF!/#REF!)*100</f>
        <v>#REF!</v>
      </c>
      <c r="I45" s="6">
        <f>(E45/C45)*100</f>
        <v>5.8052217613442821E-2</v>
      </c>
      <c r="J45" s="6" t="e">
        <f>(F45/#REF!)*100</f>
        <v>#REF!</v>
      </c>
      <c r="K45" s="6">
        <f>(G45/D45)*100</f>
        <v>148.50570561509429</v>
      </c>
      <c r="L45" s="6" t="e">
        <f>(H45/#REF!)*100</f>
        <v>#REF!</v>
      </c>
      <c r="M45" s="6">
        <f t="shared" ref="M45" si="1">(I45/E45)*100</f>
        <v>6.0654584273479382E-2</v>
      </c>
    </row>
    <row r="46" spans="1:13" s="1" customFormat="1">
      <c r="A46" s="32" t="s">
        <v>72</v>
      </c>
      <c r="B46" s="44">
        <v>8575</v>
      </c>
      <c r="C46" s="44">
        <v>108093</v>
      </c>
      <c r="D46" s="44">
        <v>14958</v>
      </c>
      <c r="E46" s="45">
        <v>104.25932368183967</v>
      </c>
      <c r="F46" s="48">
        <v>49349</v>
      </c>
      <c r="G46" s="45">
        <v>173.07390460959826</v>
      </c>
      <c r="H46" s="25"/>
      <c r="I46" s="3"/>
      <c r="K46" s="4"/>
    </row>
    <row r="47" spans="1:13" s="1" customFormat="1" ht="36" hidden="1">
      <c r="A47" s="39" t="s">
        <v>85</v>
      </c>
      <c r="B47" s="44"/>
      <c r="C47" s="44"/>
      <c r="D47" s="44"/>
      <c r="E47" s="45"/>
      <c r="F47" s="48"/>
      <c r="G47" s="45"/>
      <c r="H47" s="25"/>
      <c r="I47" s="3"/>
      <c r="K47" s="4"/>
    </row>
    <row r="48" spans="1:13" s="1" customFormat="1">
      <c r="A48" s="32" t="s">
        <v>10</v>
      </c>
      <c r="B48" s="44">
        <v>572</v>
      </c>
      <c r="C48" s="44">
        <v>611479</v>
      </c>
      <c r="D48" s="44">
        <v>4237</v>
      </c>
      <c r="E48" s="45">
        <v>0.69291014082249758</v>
      </c>
      <c r="F48" s="48">
        <v>3665</v>
      </c>
      <c r="G48" s="45">
        <v>740.7342657342657</v>
      </c>
      <c r="H48" s="25"/>
      <c r="I48" s="3"/>
      <c r="K48" s="4"/>
    </row>
    <row r="49" spans="1:11" s="1" customFormat="1">
      <c r="A49" s="32" t="s">
        <v>0</v>
      </c>
      <c r="B49" s="47">
        <v>96052</v>
      </c>
      <c r="C49" s="47">
        <v>4941068</v>
      </c>
      <c r="D49" s="47">
        <v>-121420</v>
      </c>
      <c r="E49" s="45">
        <v>-2.4573634687885293</v>
      </c>
      <c r="F49" s="48">
        <v>-217472</v>
      </c>
      <c r="G49" s="45">
        <v>-126.3</v>
      </c>
      <c r="H49" s="25"/>
      <c r="I49" s="3"/>
      <c r="K49" s="4"/>
    </row>
    <row r="50" spans="1:11" s="12" customFormat="1">
      <c r="A50" s="30" t="s">
        <v>3</v>
      </c>
      <c r="B50" s="48"/>
      <c r="C50" s="44"/>
      <c r="D50" s="48"/>
      <c r="E50" s="45"/>
      <c r="F50" s="48"/>
      <c r="G50" s="45"/>
      <c r="H50" s="24"/>
      <c r="I50" s="13"/>
      <c r="K50" s="14"/>
    </row>
    <row r="51" spans="1:11" s="12" customFormat="1" ht="24">
      <c r="A51" s="30" t="s">
        <v>37</v>
      </c>
      <c r="B51" s="48">
        <v>96052</v>
      </c>
      <c r="C51" s="48">
        <v>4544835</v>
      </c>
      <c r="D51" s="48">
        <v>-121268</v>
      </c>
      <c r="E51" s="45">
        <v>-2.6682596837949011</v>
      </c>
      <c r="F51" s="48">
        <v>-217320</v>
      </c>
      <c r="G51" s="45">
        <v>-126.25244659142965</v>
      </c>
      <c r="H51" s="24"/>
      <c r="I51" s="13"/>
      <c r="K51" s="14"/>
    </row>
    <row r="52" spans="1:11" s="12" customFormat="1" ht="24">
      <c r="A52" s="30" t="s">
        <v>38</v>
      </c>
      <c r="B52" s="48"/>
      <c r="C52" s="48">
        <v>396233</v>
      </c>
      <c r="D52" s="48">
        <v>-152</v>
      </c>
      <c r="E52" s="45">
        <v>-3.8361267234177869E-2</v>
      </c>
      <c r="F52" s="48">
        <v>-152</v>
      </c>
      <c r="G52" s="45">
        <v>0</v>
      </c>
      <c r="H52" s="24"/>
      <c r="I52" s="13"/>
      <c r="K52" s="14"/>
    </row>
    <row r="53" spans="1:11" s="1" customFormat="1">
      <c r="A53" s="32" t="s">
        <v>11</v>
      </c>
      <c r="B53" s="47">
        <v>48084</v>
      </c>
      <c r="C53" s="47">
        <v>1486625</v>
      </c>
      <c r="D53" s="47">
        <v>53473</v>
      </c>
      <c r="E53" s="45">
        <v>3.5969393761035904</v>
      </c>
      <c r="F53" s="48">
        <v>5389</v>
      </c>
      <c r="G53" s="45">
        <v>111.20747026037768</v>
      </c>
      <c r="H53" s="25"/>
      <c r="I53" s="3"/>
      <c r="K53" s="4"/>
    </row>
    <row r="54" spans="1:11" s="12" customFormat="1">
      <c r="A54" s="30" t="s">
        <v>3</v>
      </c>
      <c r="B54" s="48"/>
      <c r="C54" s="44"/>
      <c r="D54" s="48"/>
      <c r="E54" s="45"/>
      <c r="F54" s="48"/>
      <c r="G54" s="45"/>
      <c r="H54" s="24"/>
      <c r="I54" s="13"/>
      <c r="K54" s="14"/>
    </row>
    <row r="55" spans="1:11" s="12" customFormat="1">
      <c r="A55" s="30" t="s">
        <v>51</v>
      </c>
      <c r="B55" s="48">
        <v>1089</v>
      </c>
      <c r="C55" s="48">
        <v>292899</v>
      </c>
      <c r="D55" s="48">
        <v>9631</v>
      </c>
      <c r="E55" s="45">
        <v>3.2881641794611798</v>
      </c>
      <c r="F55" s="48">
        <v>8542</v>
      </c>
      <c r="G55" s="45">
        <v>884.38934802571168</v>
      </c>
      <c r="H55" s="24"/>
      <c r="I55" s="13"/>
      <c r="K55" s="14"/>
    </row>
    <row r="56" spans="1:11" s="12" customFormat="1">
      <c r="A56" s="30" t="s">
        <v>52</v>
      </c>
      <c r="B56" s="48">
        <v>46995</v>
      </c>
      <c r="C56" s="48">
        <v>1193726</v>
      </c>
      <c r="D56" s="48">
        <v>43842</v>
      </c>
      <c r="E56" s="45">
        <v>3.6727021108696634</v>
      </c>
      <c r="F56" s="48">
        <v>-3153</v>
      </c>
      <c r="G56" s="45">
        <v>93.290775614427062</v>
      </c>
      <c r="H56" s="24"/>
      <c r="I56" s="13"/>
      <c r="K56" s="14"/>
    </row>
    <row r="57" spans="1:11" s="1" customFormat="1">
      <c r="A57" s="32" t="s">
        <v>12</v>
      </c>
      <c r="B57" s="44">
        <v>154</v>
      </c>
      <c r="C57" s="44">
        <v>1680</v>
      </c>
      <c r="D57" s="44">
        <v>168</v>
      </c>
      <c r="E57" s="45">
        <v>10</v>
      </c>
      <c r="F57" s="48">
        <v>14</v>
      </c>
      <c r="G57" s="45">
        <v>109.09090909090908</v>
      </c>
      <c r="H57" s="25"/>
      <c r="I57" s="3"/>
      <c r="K57" s="4"/>
    </row>
    <row r="58" spans="1:11" s="1" customFormat="1">
      <c r="A58" s="32" t="s">
        <v>13</v>
      </c>
      <c r="B58" s="44">
        <v>-10767</v>
      </c>
      <c r="C58" s="44">
        <v>1421675</v>
      </c>
      <c r="D58" s="44">
        <v>9804</v>
      </c>
      <c r="E58" s="45">
        <v>0.68960908787170061</v>
      </c>
      <c r="F58" s="48">
        <v>20571</v>
      </c>
      <c r="G58" s="45">
        <v>-91.056004458066312</v>
      </c>
      <c r="H58" s="25"/>
      <c r="I58" s="3"/>
      <c r="K58" s="4"/>
    </row>
    <row r="59" spans="1:11" s="12" customFormat="1">
      <c r="A59" s="30" t="s">
        <v>33</v>
      </c>
      <c r="B59" s="48"/>
      <c r="C59" s="44"/>
      <c r="D59" s="48"/>
      <c r="E59" s="45"/>
      <c r="F59" s="48"/>
      <c r="G59" s="45"/>
      <c r="H59" s="24"/>
      <c r="I59" s="13"/>
      <c r="K59" s="14"/>
    </row>
    <row r="60" spans="1:11" s="12" customFormat="1">
      <c r="A60" s="30" t="s">
        <v>61</v>
      </c>
      <c r="B60" s="48">
        <v>7196</v>
      </c>
      <c r="C60" s="48">
        <v>1097397</v>
      </c>
      <c r="D60" s="48">
        <v>-881</v>
      </c>
      <c r="E60" s="45">
        <v>-8.0280882852787103E-2</v>
      </c>
      <c r="F60" s="48">
        <v>-8077</v>
      </c>
      <c r="G60" s="45">
        <v>-12.242912729294051</v>
      </c>
      <c r="H60" s="24"/>
      <c r="I60" s="13"/>
      <c r="K60" s="14"/>
    </row>
    <row r="61" spans="1:11" s="12" customFormat="1">
      <c r="A61" s="30" t="s">
        <v>62</v>
      </c>
      <c r="B61" s="48">
        <v>-17963</v>
      </c>
      <c r="C61" s="48">
        <v>324278</v>
      </c>
      <c r="D61" s="48">
        <v>10685</v>
      </c>
      <c r="E61" s="45">
        <v>3.2950123042574582</v>
      </c>
      <c r="F61" s="48">
        <v>28648</v>
      </c>
      <c r="G61" s="45">
        <v>-59.483382508489669</v>
      </c>
      <c r="H61" s="24"/>
      <c r="I61" s="13"/>
      <c r="K61" s="14"/>
    </row>
    <row r="62" spans="1:11" s="1" customFormat="1">
      <c r="A62" s="32" t="s">
        <v>1</v>
      </c>
      <c r="B62" s="47">
        <v>118519</v>
      </c>
      <c r="C62" s="47">
        <v>2233088</v>
      </c>
      <c r="D62" s="47">
        <v>237935</v>
      </c>
      <c r="E62" s="45">
        <v>10.654976427261262</v>
      </c>
      <c r="F62" s="49">
        <v>119416</v>
      </c>
      <c r="G62" s="45">
        <v>200.75684067533476</v>
      </c>
      <c r="H62" s="25"/>
      <c r="I62" s="3"/>
      <c r="K62" s="4"/>
    </row>
    <row r="63" spans="1:11" s="12" customFormat="1">
      <c r="A63" s="30" t="s">
        <v>33</v>
      </c>
      <c r="B63" s="48"/>
      <c r="C63" s="44"/>
      <c r="D63" s="48"/>
      <c r="E63" s="45"/>
      <c r="F63" s="48"/>
      <c r="G63" s="45"/>
      <c r="H63" s="24"/>
      <c r="I63" s="13"/>
      <c r="K63" s="14"/>
    </row>
    <row r="64" spans="1:11" s="12" customFormat="1" ht="24">
      <c r="A64" s="38" t="s">
        <v>60</v>
      </c>
      <c r="B64" s="48">
        <v>2075</v>
      </c>
      <c r="C64" s="48">
        <v>26990</v>
      </c>
      <c r="D64" s="48">
        <v>5243</v>
      </c>
      <c r="E64" s="45">
        <v>19.425713227121154</v>
      </c>
      <c r="F64" s="48">
        <v>3168</v>
      </c>
      <c r="G64" s="45">
        <v>252.67469879518072</v>
      </c>
      <c r="H64" s="24"/>
      <c r="I64" s="13"/>
      <c r="K64" s="14"/>
    </row>
    <row r="65" spans="1:13669" s="12" customFormat="1" ht="24">
      <c r="A65" s="38" t="s">
        <v>66</v>
      </c>
      <c r="B65" s="48">
        <v>267</v>
      </c>
      <c r="C65" s="48">
        <v>4285</v>
      </c>
      <c r="D65" s="48">
        <v>278</v>
      </c>
      <c r="E65" s="45">
        <v>6.4877479579929993</v>
      </c>
      <c r="F65" s="48">
        <v>11</v>
      </c>
      <c r="G65" s="45">
        <v>104.11985018726593</v>
      </c>
      <c r="H65" s="24"/>
      <c r="I65" s="13"/>
      <c r="K65" s="14"/>
    </row>
    <row r="66" spans="1:13669" s="12" customFormat="1" ht="36">
      <c r="A66" s="38" t="s">
        <v>77</v>
      </c>
      <c r="B66" s="48">
        <v>21400</v>
      </c>
      <c r="C66" s="48">
        <v>164852</v>
      </c>
      <c r="D66" s="48">
        <v>16669</v>
      </c>
      <c r="E66" s="45">
        <v>10.111493946084973</v>
      </c>
      <c r="F66" s="48">
        <v>-4731</v>
      </c>
      <c r="G66" s="45">
        <v>77.892523364485982</v>
      </c>
      <c r="H66" s="24"/>
      <c r="I66" s="13"/>
      <c r="K66" s="14"/>
    </row>
    <row r="67" spans="1:13669" s="12" customFormat="1" ht="24.75" customHeight="1">
      <c r="A67" s="38" t="s">
        <v>79</v>
      </c>
      <c r="B67" s="48">
        <v>94777</v>
      </c>
      <c r="C67" s="48">
        <v>2036961</v>
      </c>
      <c r="D67" s="48">
        <v>215745</v>
      </c>
      <c r="E67" s="45">
        <v>10.591513534132465</v>
      </c>
      <c r="F67" s="48">
        <v>120968</v>
      </c>
      <c r="G67" s="45">
        <v>227.63434166517192</v>
      </c>
      <c r="H67" s="24"/>
      <c r="I67" s="13"/>
      <c r="K67" s="14"/>
    </row>
    <row r="68" spans="1:13669" s="1" customFormat="1">
      <c r="A68" s="32" t="s">
        <v>14</v>
      </c>
      <c r="B68" s="44"/>
      <c r="C68" s="44"/>
      <c r="D68" s="44">
        <v>2</v>
      </c>
      <c r="E68" s="45">
        <v>0</v>
      </c>
      <c r="F68" s="48">
        <v>2</v>
      </c>
      <c r="G68" s="45">
        <v>0</v>
      </c>
      <c r="H68" s="25"/>
      <c r="I68" s="3"/>
      <c r="K68" s="4"/>
    </row>
    <row r="69" spans="1:13669" s="1" customFormat="1">
      <c r="A69" s="32" t="s">
        <v>15</v>
      </c>
      <c r="B69" s="44">
        <v>14229</v>
      </c>
      <c r="C69" s="44">
        <v>271061</v>
      </c>
      <c r="D69" s="44">
        <v>16717</v>
      </c>
      <c r="E69" s="45">
        <v>6.1672464869531218</v>
      </c>
      <c r="F69" s="48">
        <v>2488</v>
      </c>
      <c r="G69" s="45">
        <v>117.48541710591047</v>
      </c>
      <c r="H69" s="33" t="e">
        <f>(#REF!/#REF!)*100</f>
        <v>#REF!</v>
      </c>
      <c r="I69" s="15">
        <f>(E69/C69)*100</f>
        <v>2.2752245756317291E-3</v>
      </c>
      <c r="J69" s="15" t="e">
        <f>(F69/#REF!)*100</f>
        <v>#REF!</v>
      </c>
      <c r="K69" s="15">
        <f>(G69/D69)*100</f>
        <v>0.70279007660411841</v>
      </c>
      <c r="L69" s="15" t="e">
        <f>(H69/#REF!)*100</f>
        <v>#REF!</v>
      </c>
      <c r="M69" s="15">
        <f t="shared" ref="M69" si="2">(I69/E69)*100</f>
        <v>3.6892064885763715E-2</v>
      </c>
    </row>
    <row r="70" spans="1:13669" s="1" customFormat="1" ht="24">
      <c r="A70" s="32" t="s">
        <v>63</v>
      </c>
      <c r="B70" s="44">
        <v>-1197</v>
      </c>
      <c r="C70" s="44"/>
      <c r="D70" s="44">
        <v>-8</v>
      </c>
      <c r="E70" s="45">
        <v>0</v>
      </c>
      <c r="F70" s="48">
        <v>1189</v>
      </c>
      <c r="G70" s="45">
        <v>0.66833751044277356</v>
      </c>
      <c r="H70" s="25"/>
      <c r="I70" s="3"/>
      <c r="K70" s="4"/>
    </row>
    <row r="71" spans="1:13669" s="1" customFormat="1" ht="50.25" customHeight="1">
      <c r="A71" s="32" t="s">
        <v>18</v>
      </c>
      <c r="B71" s="44"/>
      <c r="C71" s="44">
        <v>7774</v>
      </c>
      <c r="D71" s="44">
        <v>12288</v>
      </c>
      <c r="E71" s="45">
        <v>158.06534602521225</v>
      </c>
      <c r="F71" s="48">
        <v>12288</v>
      </c>
      <c r="G71" s="45">
        <v>0</v>
      </c>
      <c r="H71" s="26" t="e">
        <f>(#REF!/#REF!)*100</f>
        <v>#REF!</v>
      </c>
      <c r="I71" s="6">
        <f>(E71/C71)*100</f>
        <v>2.0332563162491928</v>
      </c>
      <c r="J71" s="6" t="e">
        <f>(F71/#REF!)*100</f>
        <v>#REF!</v>
      </c>
      <c r="K71" s="6">
        <f>(G71/D71)*100</f>
        <v>0</v>
      </c>
      <c r="L71" s="6" t="e">
        <f>(H71/#REF!)*100</f>
        <v>#REF!</v>
      </c>
      <c r="M71" s="6">
        <f t="shared" ref="M71" si="3">(I71/E71)*100</f>
        <v>1.2863390789812195</v>
      </c>
    </row>
    <row r="72" spans="1:13669" s="1" customFormat="1" ht="36">
      <c r="A72" s="32" t="s">
        <v>76</v>
      </c>
      <c r="B72" s="44"/>
      <c r="C72" s="44"/>
      <c r="D72" s="44"/>
      <c r="E72" s="45">
        <v>0</v>
      </c>
      <c r="F72" s="48">
        <v>0</v>
      </c>
      <c r="G72" s="45">
        <v>0</v>
      </c>
      <c r="H72" s="27"/>
      <c r="I72" s="28"/>
      <c r="J72" s="29"/>
      <c r="K72" s="29"/>
      <c r="L72" s="29"/>
      <c r="M72" s="29"/>
    </row>
    <row r="73" spans="1:13669" s="1" customFormat="1" ht="24">
      <c r="A73" s="32" t="s">
        <v>19</v>
      </c>
      <c r="B73" s="44"/>
      <c r="C73" s="44">
        <v>982</v>
      </c>
      <c r="D73" s="44"/>
      <c r="E73" s="45">
        <v>0</v>
      </c>
      <c r="F73" s="48">
        <v>0</v>
      </c>
      <c r="G73" s="45">
        <v>0</v>
      </c>
      <c r="H73" s="25"/>
      <c r="I73" s="3"/>
      <c r="K73" s="4"/>
    </row>
    <row r="74" spans="1:13669" s="1" customFormat="1" ht="36">
      <c r="A74" s="32" t="s">
        <v>20</v>
      </c>
      <c r="B74" s="47">
        <v>49502</v>
      </c>
      <c r="C74" s="47">
        <v>1178718</v>
      </c>
      <c r="D74" s="47">
        <v>94046</v>
      </c>
      <c r="E74" s="45">
        <v>7.9786683498512794</v>
      </c>
      <c r="F74" s="48">
        <v>44544</v>
      </c>
      <c r="G74" s="45">
        <v>189.98424306088643</v>
      </c>
      <c r="H74" s="25"/>
      <c r="I74" s="3"/>
      <c r="K74" s="4"/>
    </row>
    <row r="75" spans="1:13669" s="18" customFormat="1">
      <c r="A75" s="30" t="s">
        <v>33</v>
      </c>
      <c r="B75" s="50"/>
      <c r="C75" s="44"/>
      <c r="D75" s="50"/>
      <c r="E75" s="45"/>
      <c r="F75" s="48"/>
      <c r="G75" s="45"/>
      <c r="H75" s="17"/>
      <c r="I75" s="14"/>
      <c r="J75" s="12"/>
      <c r="K75" s="14"/>
      <c r="L75" s="12"/>
      <c r="M75" s="12"/>
    </row>
    <row r="76" spans="1:13669" s="18" customFormat="1">
      <c r="A76" s="30" t="s">
        <v>53</v>
      </c>
      <c r="B76" s="50">
        <v>41722</v>
      </c>
      <c r="C76" s="48">
        <v>1015707</v>
      </c>
      <c r="D76" s="50">
        <v>85344</v>
      </c>
      <c r="E76" s="45">
        <v>8.402423139744041</v>
      </c>
      <c r="F76" s="48">
        <v>43622</v>
      </c>
      <c r="G76" s="45">
        <v>204.5539523512775</v>
      </c>
      <c r="H76" s="17"/>
      <c r="I76" s="14"/>
      <c r="J76" s="12"/>
      <c r="K76" s="14"/>
      <c r="L76" s="12"/>
      <c r="M76" s="12"/>
    </row>
    <row r="77" spans="1:13669" s="18" customFormat="1">
      <c r="A77" s="30" t="s">
        <v>54</v>
      </c>
      <c r="B77" s="50">
        <v>3995</v>
      </c>
      <c r="C77" s="48">
        <v>61844</v>
      </c>
      <c r="D77" s="50">
        <v>4824</v>
      </c>
      <c r="E77" s="45">
        <v>7.8002716512515367</v>
      </c>
      <c r="F77" s="48">
        <v>829</v>
      </c>
      <c r="G77" s="45">
        <v>120.75093867334168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</row>
    <row r="78" spans="1:13669" s="18" customFormat="1">
      <c r="A78" s="30" t="s">
        <v>55</v>
      </c>
      <c r="B78" s="50">
        <v>3784</v>
      </c>
      <c r="C78" s="48">
        <v>63787</v>
      </c>
      <c r="D78" s="50">
        <v>3259</v>
      </c>
      <c r="E78" s="45">
        <v>5.1091915280543052</v>
      </c>
      <c r="F78" s="48">
        <v>-525</v>
      </c>
      <c r="G78" s="45">
        <v>86.125792811839318</v>
      </c>
      <c r="H78" s="19"/>
      <c r="I78" s="14"/>
      <c r="J78" s="12"/>
      <c r="K78" s="14"/>
      <c r="L78" s="12"/>
      <c r="M78" s="12"/>
    </row>
    <row r="79" spans="1:13669" s="22" customFormat="1" ht="40.5" customHeight="1">
      <c r="A79" s="31" t="s">
        <v>68</v>
      </c>
      <c r="B79" s="50">
        <v>1</v>
      </c>
      <c r="C79" s="48">
        <v>37380</v>
      </c>
      <c r="D79" s="50">
        <v>619</v>
      </c>
      <c r="E79" s="45">
        <v>1.6559657570893525</v>
      </c>
      <c r="F79" s="48">
        <v>618</v>
      </c>
      <c r="G79" s="45">
        <v>61900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</row>
    <row r="80" spans="1:13669" s="22" customFormat="1" ht="24">
      <c r="A80" s="40" t="s">
        <v>83</v>
      </c>
      <c r="B80" s="51">
        <v>93</v>
      </c>
      <c r="C80" s="44">
        <v>906</v>
      </c>
      <c r="D80" s="51">
        <v>1</v>
      </c>
      <c r="E80" s="45">
        <v>0.11037527593818984</v>
      </c>
      <c r="F80" s="48">
        <v>-92</v>
      </c>
      <c r="G80" s="45">
        <v>1.0752688172043012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</row>
    <row r="81" spans="1:13" ht="24">
      <c r="A81" s="32" t="s">
        <v>21</v>
      </c>
      <c r="B81" s="51">
        <v>600</v>
      </c>
      <c r="C81" s="44">
        <v>20781</v>
      </c>
      <c r="D81" s="51">
        <v>700</v>
      </c>
      <c r="E81" s="45">
        <v>3.3684615754776002</v>
      </c>
      <c r="F81" s="48">
        <v>100</v>
      </c>
      <c r="G81" s="45">
        <v>116.66666666666667</v>
      </c>
      <c r="H81" s="9"/>
    </row>
    <row r="82" spans="1:13" ht="36">
      <c r="A82" s="32" t="s">
        <v>22</v>
      </c>
      <c r="B82" s="51">
        <v>7797</v>
      </c>
      <c r="C82" s="44">
        <v>129670</v>
      </c>
      <c r="D82" s="51">
        <v>8824</v>
      </c>
      <c r="E82" s="45">
        <v>6.8049664533045426</v>
      </c>
      <c r="F82" s="48">
        <v>1027</v>
      </c>
      <c r="G82" s="45">
        <v>113.17173271771195</v>
      </c>
    </row>
    <row r="83" spans="1:13" s="18" customFormat="1">
      <c r="A83" s="30" t="s">
        <v>33</v>
      </c>
      <c r="B83" s="50"/>
      <c r="C83" s="44"/>
      <c r="D83" s="50"/>
      <c r="E83" s="45"/>
      <c r="F83" s="48"/>
      <c r="G83" s="45"/>
      <c r="H83" s="17"/>
      <c r="I83" s="14"/>
      <c r="J83" s="12"/>
      <c r="K83" s="14"/>
      <c r="L83" s="12"/>
      <c r="M83" s="12"/>
    </row>
    <row r="84" spans="1:13" s="18" customFormat="1" ht="36">
      <c r="A84" s="30" t="s">
        <v>74</v>
      </c>
      <c r="B84" s="50">
        <v>5211</v>
      </c>
      <c r="C84" s="48">
        <v>81534</v>
      </c>
      <c r="D84" s="50">
        <v>6129</v>
      </c>
      <c r="E84" s="45">
        <v>7.5171094267422172</v>
      </c>
      <c r="F84" s="48">
        <v>918</v>
      </c>
      <c r="G84" s="45">
        <v>117.61658031088082</v>
      </c>
      <c r="H84" s="33" t="e">
        <f>(#REF!/#REF!)*100</f>
        <v>#REF!</v>
      </c>
      <c r="I84" s="15">
        <f>(E84/C84)*100</f>
        <v>9.2196009354897548E-3</v>
      </c>
      <c r="J84" s="15" t="e">
        <f>(F84/#REF!)*100</f>
        <v>#REF!</v>
      </c>
      <c r="K84" s="15">
        <f>(G84/D84)*100</f>
        <v>1.9190174630589136</v>
      </c>
      <c r="L84" s="15" t="e">
        <f>(H84/#REF!)*100</f>
        <v>#REF!</v>
      </c>
      <c r="M84" s="15">
        <f t="shared" ref="M84" si="4">(I84/E84)*100</f>
        <v>0.12264822037432235</v>
      </c>
    </row>
    <row r="85" spans="1:13" s="18" customFormat="1" ht="48">
      <c r="A85" s="30" t="s">
        <v>75</v>
      </c>
      <c r="B85" s="50">
        <v>2586</v>
      </c>
      <c r="C85" s="48">
        <v>48136</v>
      </c>
      <c r="D85" s="50">
        <v>2695</v>
      </c>
      <c r="E85" s="45">
        <v>5.5987202925045709</v>
      </c>
      <c r="F85" s="48">
        <v>109</v>
      </c>
      <c r="G85" s="45">
        <v>104.21500386697602</v>
      </c>
      <c r="H85" s="17"/>
      <c r="I85" s="14"/>
      <c r="J85" s="12"/>
      <c r="K85" s="14"/>
      <c r="L85" s="12"/>
      <c r="M85" s="12"/>
    </row>
    <row r="86" spans="1:13">
      <c r="A86" s="32" t="s">
        <v>23</v>
      </c>
      <c r="B86" s="51">
        <v>264</v>
      </c>
      <c r="C86" s="44">
        <v>68889</v>
      </c>
      <c r="D86" s="51">
        <v>792</v>
      </c>
      <c r="E86" s="45">
        <v>1.1496755650394113</v>
      </c>
      <c r="F86" s="48">
        <v>528</v>
      </c>
      <c r="G86" s="45">
        <v>300</v>
      </c>
    </row>
    <row r="87" spans="1:13">
      <c r="A87" s="32" t="s">
        <v>24</v>
      </c>
      <c r="B87" s="51">
        <v>25</v>
      </c>
      <c r="C87" s="44">
        <v>4010</v>
      </c>
      <c r="D87" s="51">
        <v>512</v>
      </c>
      <c r="E87" s="45">
        <v>12.768079800498752</v>
      </c>
      <c r="F87" s="48">
        <v>487</v>
      </c>
      <c r="G87" s="45">
        <v>2048</v>
      </c>
    </row>
    <row r="88" spans="1:13">
      <c r="A88" s="32" t="s">
        <v>67</v>
      </c>
      <c r="B88" s="51">
        <v>131</v>
      </c>
      <c r="C88" s="44">
        <v>10393</v>
      </c>
      <c r="D88" s="51">
        <v>89</v>
      </c>
      <c r="E88" s="45">
        <v>0.85634561724237457</v>
      </c>
      <c r="F88" s="48">
        <v>-42</v>
      </c>
      <c r="G88" s="45">
        <v>67.938931297709928</v>
      </c>
    </row>
    <row r="89" spans="1:13">
      <c r="A89" s="32" t="s">
        <v>69</v>
      </c>
      <c r="B89" s="51"/>
      <c r="C89" s="44"/>
      <c r="D89" s="51"/>
      <c r="E89" s="45"/>
      <c r="F89" s="48"/>
      <c r="G89" s="45"/>
    </row>
    <row r="90" spans="1:13" ht="24">
      <c r="A90" s="32" t="s">
        <v>56</v>
      </c>
      <c r="B90" s="51">
        <v>46070</v>
      </c>
      <c r="C90" s="44">
        <v>1075769</v>
      </c>
      <c r="D90" s="51">
        <v>117377</v>
      </c>
      <c r="E90" s="45">
        <v>10.910985536857821</v>
      </c>
      <c r="F90" s="48">
        <v>71307</v>
      </c>
      <c r="G90" s="45">
        <v>254.77968309094857</v>
      </c>
      <c r="H90" s="26" t="e">
        <f>(#REF!/#REF!)*100</f>
        <v>#REF!</v>
      </c>
      <c r="I90" s="6">
        <f>(E90/C90)*100</f>
        <v>1.014249856322112E-3</v>
      </c>
      <c r="J90" s="6" t="e">
        <f>(F90/#REF!)*100</f>
        <v>#REF!</v>
      </c>
      <c r="K90" s="6">
        <f>(G90/D90)*100</f>
        <v>0.21706099413935317</v>
      </c>
      <c r="L90" s="6" t="e">
        <f>(H90/#REF!)*100</f>
        <v>#REF!</v>
      </c>
      <c r="M90" s="6">
        <f t="shared" ref="M90" si="5">(I90/E90)*100</f>
        <v>9.2956759304274432E-3</v>
      </c>
    </row>
    <row r="91" spans="1:13">
      <c r="A91" s="32" t="s">
        <v>34</v>
      </c>
      <c r="B91" s="51"/>
      <c r="C91" s="44"/>
      <c r="D91" s="51"/>
      <c r="E91" s="45">
        <v>0</v>
      </c>
      <c r="F91" s="48">
        <v>0</v>
      </c>
      <c r="G91" s="45">
        <v>176.92307692307691</v>
      </c>
    </row>
    <row r="92" spans="1:13" ht="24">
      <c r="A92" s="32" t="s">
        <v>25</v>
      </c>
      <c r="B92" s="51">
        <v>8704</v>
      </c>
      <c r="C92" s="44">
        <v>54423</v>
      </c>
      <c r="D92" s="51">
        <v>4183</v>
      </c>
      <c r="E92" s="45">
        <v>7.6860886022453734</v>
      </c>
      <c r="F92" s="48">
        <v>-4521</v>
      </c>
      <c r="G92" s="45">
        <v>48.058363970588239</v>
      </c>
    </row>
    <row r="93" spans="1:13" ht="24">
      <c r="A93" s="32" t="s">
        <v>78</v>
      </c>
      <c r="B93" s="51"/>
      <c r="C93" s="44"/>
      <c r="D93" s="51"/>
      <c r="E93" s="45"/>
      <c r="F93" s="48"/>
      <c r="G93" s="45"/>
    </row>
    <row r="94" spans="1:13">
      <c r="A94" s="32" t="s">
        <v>30</v>
      </c>
      <c r="B94" s="51">
        <v>40888</v>
      </c>
      <c r="C94" s="44">
        <v>125234</v>
      </c>
      <c r="D94" s="51">
        <v>24646</v>
      </c>
      <c r="E94" s="45">
        <v>19.679959116533848</v>
      </c>
      <c r="F94" s="48">
        <v>-16242</v>
      </c>
      <c r="G94" s="45">
        <v>60.276853844648791</v>
      </c>
    </row>
    <row r="95" spans="1:13">
      <c r="A95" s="32" t="s">
        <v>70</v>
      </c>
      <c r="B95" s="51">
        <v>280</v>
      </c>
      <c r="C95" s="44">
        <v>9866</v>
      </c>
      <c r="D95" s="51">
        <v>908</v>
      </c>
      <c r="E95" s="45">
        <v>9.2033245489560098</v>
      </c>
      <c r="F95" s="48">
        <v>628</v>
      </c>
      <c r="G95" s="45">
        <v>324.28571428571428</v>
      </c>
    </row>
    <row r="96" spans="1:13">
      <c r="A96" s="32" t="s">
        <v>71</v>
      </c>
      <c r="B96" s="51">
        <v>46</v>
      </c>
      <c r="C96" s="44">
        <v>6980</v>
      </c>
      <c r="D96" s="51">
        <v>6111</v>
      </c>
      <c r="E96" s="45">
        <v>87.550143266475644</v>
      </c>
      <c r="F96" s="48">
        <v>6065</v>
      </c>
      <c r="G96" s="45">
        <v>13284.782608695654</v>
      </c>
    </row>
    <row r="97" spans="1:13" ht="36">
      <c r="A97" s="32" t="s">
        <v>82</v>
      </c>
      <c r="B97" s="51"/>
      <c r="C97" s="44"/>
      <c r="D97" s="51"/>
      <c r="E97" s="45">
        <v>0</v>
      </c>
      <c r="F97" s="48">
        <v>0</v>
      </c>
      <c r="G97" s="45">
        <v>0</v>
      </c>
    </row>
    <row r="98" spans="1:13">
      <c r="A98" s="32" t="s">
        <v>26</v>
      </c>
      <c r="B98" s="51">
        <v>370</v>
      </c>
      <c r="C98" s="44">
        <v>9408</v>
      </c>
      <c r="D98" s="65">
        <v>274</v>
      </c>
      <c r="E98" s="45">
        <v>2.9124149659863945</v>
      </c>
      <c r="F98" s="48">
        <v>-96</v>
      </c>
      <c r="G98" s="45">
        <v>74.054054054054049</v>
      </c>
    </row>
    <row r="99" spans="1:13">
      <c r="A99" s="32" t="s">
        <v>27</v>
      </c>
      <c r="B99" s="51">
        <v>136040</v>
      </c>
      <c r="C99" s="44">
        <v>594161</v>
      </c>
      <c r="D99" s="65">
        <v>60921</v>
      </c>
      <c r="E99" s="45">
        <v>10.2532815179724</v>
      </c>
      <c r="F99" s="48">
        <v>-75119</v>
      </c>
      <c r="G99" s="45">
        <v>44.781681858276976</v>
      </c>
    </row>
    <row r="100" spans="1:13">
      <c r="A100" s="32" t="s">
        <v>28</v>
      </c>
      <c r="B100" s="51">
        <v>1618</v>
      </c>
      <c r="C100" s="44"/>
      <c r="D100" s="65">
        <v>2050</v>
      </c>
      <c r="E100" s="45">
        <v>0</v>
      </c>
      <c r="F100" s="48">
        <v>432</v>
      </c>
      <c r="G100" s="45">
        <v>126.69962917181705</v>
      </c>
    </row>
    <row r="101" spans="1:13">
      <c r="A101" s="32" t="s">
        <v>29</v>
      </c>
      <c r="B101" s="51">
        <v>-9</v>
      </c>
      <c r="C101" s="44"/>
      <c r="D101" s="65">
        <v>-1</v>
      </c>
      <c r="E101" s="45">
        <v>0</v>
      </c>
      <c r="F101" s="48">
        <v>8</v>
      </c>
      <c r="G101" s="45">
        <v>11.111111111111111</v>
      </c>
    </row>
    <row r="102" spans="1:13" s="23" customFormat="1">
      <c r="A102" s="32" t="s">
        <v>73</v>
      </c>
      <c r="B102" s="51">
        <v>1315</v>
      </c>
      <c r="C102" s="44">
        <v>13240</v>
      </c>
      <c r="D102" s="65">
        <v>668</v>
      </c>
      <c r="E102" s="45">
        <v>5.045317220543807</v>
      </c>
      <c r="F102" s="48">
        <v>-647</v>
      </c>
      <c r="G102" s="45">
        <v>50.798479087452478</v>
      </c>
      <c r="H102" s="21"/>
      <c r="I102" s="10"/>
      <c r="J102" s="21"/>
      <c r="K102" s="10"/>
      <c r="L102" s="21"/>
      <c r="M102" s="21"/>
    </row>
    <row r="103" spans="1:13" ht="36.75" customHeight="1">
      <c r="A103" s="41" t="s">
        <v>80</v>
      </c>
      <c r="B103" s="52"/>
      <c r="C103" s="53"/>
      <c r="D103" s="66">
        <v>62</v>
      </c>
      <c r="E103" s="45">
        <v>0</v>
      </c>
      <c r="F103" s="54">
        <v>62</v>
      </c>
      <c r="G103" s="45">
        <v>0</v>
      </c>
    </row>
    <row r="104" spans="1:13">
      <c r="A104" s="68" t="s">
        <v>86</v>
      </c>
      <c r="B104" s="56">
        <v>4621390</v>
      </c>
      <c r="C104" s="57">
        <v>18617563</v>
      </c>
      <c r="D104" s="57">
        <v>1133638</v>
      </c>
      <c r="E104" s="58">
        <f t="shared" ref="E104:E167" si="6">D104/C104*100</f>
        <v>6.0890783611152539</v>
      </c>
      <c r="F104" s="56">
        <f t="shared" ref="F104:F167" si="7">D104-B104</f>
        <v>-3487752</v>
      </c>
      <c r="G104" s="58">
        <f t="shared" ref="G104:G162" si="8">D104/B104*100</f>
        <v>24.5302387376958</v>
      </c>
    </row>
    <row r="105" spans="1:13" ht="39">
      <c r="A105" s="68" t="s">
        <v>87</v>
      </c>
      <c r="B105" s="56">
        <v>4553574</v>
      </c>
      <c r="C105" s="57">
        <v>18484626</v>
      </c>
      <c r="D105" s="57">
        <v>1090227</v>
      </c>
      <c r="E105" s="58">
        <f t="shared" si="6"/>
        <v>5.8980203332217807</v>
      </c>
      <c r="F105" s="56">
        <f t="shared" si="7"/>
        <v>-3463347</v>
      </c>
      <c r="G105" s="58">
        <f t="shared" si="8"/>
        <v>23.942226479683871</v>
      </c>
    </row>
    <row r="106" spans="1:13" ht="27">
      <c r="A106" s="69" t="s">
        <v>211</v>
      </c>
      <c r="B106" s="70">
        <v>3693250</v>
      </c>
      <c r="C106" s="59">
        <v>2748523</v>
      </c>
      <c r="D106" s="59">
        <v>260295</v>
      </c>
      <c r="E106" s="58">
        <f t="shared" si="6"/>
        <v>9.4703591710893438</v>
      </c>
      <c r="F106" s="56">
        <f t="shared" si="7"/>
        <v>-3432955</v>
      </c>
      <c r="G106" s="58">
        <f t="shared" si="8"/>
        <v>7.0478575780139439</v>
      </c>
    </row>
    <row r="107" spans="1:13">
      <c r="A107" s="71" t="s">
        <v>212</v>
      </c>
      <c r="B107" s="72">
        <v>458087</v>
      </c>
      <c r="C107" s="60">
        <v>2748523</v>
      </c>
      <c r="D107" s="60">
        <v>229044</v>
      </c>
      <c r="E107" s="85">
        <f t="shared" si="6"/>
        <v>8.3333484929905985</v>
      </c>
      <c r="F107" s="72">
        <f t="shared" si="7"/>
        <v>-229043</v>
      </c>
      <c r="G107" s="85">
        <f t="shared" si="8"/>
        <v>50.000109149572026</v>
      </c>
    </row>
    <row r="108" spans="1:13" ht="26.25">
      <c r="A108" s="71" t="s">
        <v>88</v>
      </c>
      <c r="B108" s="72">
        <v>3078074</v>
      </c>
      <c r="C108" s="60"/>
      <c r="D108" s="60">
        <v>31251</v>
      </c>
      <c r="E108" s="85"/>
      <c r="F108" s="72">
        <f t="shared" si="7"/>
        <v>-3046823</v>
      </c>
      <c r="G108" s="85">
        <f t="shared" si="8"/>
        <v>1.0152777353630875</v>
      </c>
    </row>
    <row r="109" spans="1:13" ht="39">
      <c r="A109" s="71" t="s">
        <v>89</v>
      </c>
      <c r="B109" s="72">
        <v>157089</v>
      </c>
      <c r="C109" s="60"/>
      <c r="D109" s="60"/>
      <c r="E109" s="85"/>
      <c r="F109" s="72">
        <f t="shared" si="7"/>
        <v>-157089</v>
      </c>
      <c r="G109" s="85">
        <f t="shared" si="8"/>
        <v>0</v>
      </c>
    </row>
    <row r="110" spans="1:13" ht="27">
      <c r="A110" s="69" t="s">
        <v>90</v>
      </c>
      <c r="B110" s="70">
        <v>558047</v>
      </c>
      <c r="C110" s="59">
        <v>12935715</v>
      </c>
      <c r="D110" s="59">
        <v>592247</v>
      </c>
      <c r="E110" s="58">
        <f t="shared" si="6"/>
        <v>4.5783862739709402</v>
      </c>
      <c r="F110" s="56">
        <f t="shared" si="7"/>
        <v>34200</v>
      </c>
      <c r="G110" s="58">
        <f t="shared" si="8"/>
        <v>106.12851605689127</v>
      </c>
    </row>
    <row r="111" spans="1:13" ht="26.25">
      <c r="A111" s="71" t="s">
        <v>91</v>
      </c>
      <c r="B111" s="70"/>
      <c r="C111" s="72">
        <v>10798</v>
      </c>
      <c r="D111" s="72"/>
      <c r="E111" s="85">
        <f t="shared" si="6"/>
        <v>0</v>
      </c>
      <c r="F111" s="72">
        <f t="shared" si="7"/>
        <v>0</v>
      </c>
      <c r="G111" s="85"/>
    </row>
    <row r="112" spans="1:13" ht="64.5">
      <c r="A112" s="71" t="s">
        <v>188</v>
      </c>
      <c r="B112" s="70"/>
      <c r="C112" s="72">
        <v>3755</v>
      </c>
      <c r="D112" s="72"/>
      <c r="E112" s="85">
        <f t="shared" si="6"/>
        <v>0</v>
      </c>
      <c r="F112" s="72">
        <f t="shared" si="7"/>
        <v>0</v>
      </c>
      <c r="G112" s="85"/>
    </row>
    <row r="113" spans="1:7" ht="39">
      <c r="A113" s="71" t="s">
        <v>92</v>
      </c>
      <c r="B113" s="72"/>
      <c r="C113" s="72">
        <v>36097</v>
      </c>
      <c r="D113" s="72"/>
      <c r="E113" s="85">
        <f t="shared" si="6"/>
        <v>0</v>
      </c>
      <c r="F113" s="72">
        <f t="shared" si="7"/>
        <v>0</v>
      </c>
      <c r="G113" s="85"/>
    </row>
    <row r="114" spans="1:7" ht="39">
      <c r="A114" s="71" t="s">
        <v>93</v>
      </c>
      <c r="B114" s="72"/>
      <c r="C114" s="72">
        <v>193</v>
      </c>
      <c r="D114" s="72"/>
      <c r="E114" s="85">
        <f t="shared" si="6"/>
        <v>0</v>
      </c>
      <c r="F114" s="72">
        <f t="shared" si="7"/>
        <v>0</v>
      </c>
      <c r="G114" s="85"/>
    </row>
    <row r="115" spans="1:7" ht="39">
      <c r="A115" s="71" t="s">
        <v>94</v>
      </c>
      <c r="B115" s="72"/>
      <c r="C115" s="72">
        <v>3966</v>
      </c>
      <c r="D115" s="72"/>
      <c r="E115" s="85">
        <f t="shared" si="6"/>
        <v>0</v>
      </c>
      <c r="F115" s="72">
        <f t="shared" si="7"/>
        <v>0</v>
      </c>
      <c r="G115" s="85"/>
    </row>
    <row r="116" spans="1:7" ht="64.5">
      <c r="A116" s="71" t="s">
        <v>189</v>
      </c>
      <c r="B116" s="72"/>
      <c r="C116" s="72">
        <v>26830</v>
      </c>
      <c r="D116" s="72"/>
      <c r="E116" s="85">
        <f t="shared" si="6"/>
        <v>0</v>
      </c>
      <c r="F116" s="72">
        <f t="shared" si="7"/>
        <v>0</v>
      </c>
      <c r="G116" s="85"/>
    </row>
    <row r="117" spans="1:7" ht="64.5">
      <c r="A117" s="71" t="s">
        <v>95</v>
      </c>
      <c r="B117" s="72">
        <v>55108</v>
      </c>
      <c r="C117" s="72">
        <v>202204</v>
      </c>
      <c r="D117" s="72">
        <v>25711</v>
      </c>
      <c r="E117" s="85">
        <f t="shared" si="6"/>
        <v>12.715376550414433</v>
      </c>
      <c r="F117" s="72">
        <f t="shared" si="7"/>
        <v>-29397</v>
      </c>
      <c r="G117" s="85">
        <f t="shared" si="8"/>
        <v>46.65565798069246</v>
      </c>
    </row>
    <row r="118" spans="1:7" ht="77.25">
      <c r="A118" s="71" t="s">
        <v>96</v>
      </c>
      <c r="B118" s="72"/>
      <c r="C118" s="72">
        <v>1801</v>
      </c>
      <c r="D118" s="72"/>
      <c r="E118" s="85">
        <f t="shared" si="6"/>
        <v>0</v>
      </c>
      <c r="F118" s="72">
        <f t="shared" si="7"/>
        <v>0</v>
      </c>
      <c r="G118" s="85"/>
    </row>
    <row r="119" spans="1:7" ht="64.5">
      <c r="A119" s="71" t="s">
        <v>97</v>
      </c>
      <c r="B119" s="73"/>
      <c r="C119" s="72">
        <v>13597</v>
      </c>
      <c r="D119" s="72"/>
      <c r="E119" s="85">
        <f t="shared" si="6"/>
        <v>0</v>
      </c>
      <c r="F119" s="72">
        <f t="shared" si="7"/>
        <v>0</v>
      </c>
      <c r="G119" s="85"/>
    </row>
    <row r="120" spans="1:7" ht="77.25">
      <c r="A120" s="71" t="s">
        <v>190</v>
      </c>
      <c r="B120" s="73"/>
      <c r="C120" s="72">
        <v>546</v>
      </c>
      <c r="D120" s="72"/>
      <c r="E120" s="85">
        <f t="shared" si="6"/>
        <v>0</v>
      </c>
      <c r="F120" s="72">
        <f t="shared" si="7"/>
        <v>0</v>
      </c>
      <c r="G120" s="85"/>
    </row>
    <row r="121" spans="1:7" ht="77.25">
      <c r="A121" s="71" t="s">
        <v>191</v>
      </c>
      <c r="B121" s="12"/>
      <c r="C121" s="72">
        <v>44011</v>
      </c>
      <c r="D121" s="72"/>
      <c r="E121" s="85">
        <f t="shared" si="6"/>
        <v>0</v>
      </c>
      <c r="F121" s="72">
        <f t="shared" si="7"/>
        <v>0</v>
      </c>
      <c r="G121" s="85"/>
    </row>
    <row r="122" spans="1:7" ht="90">
      <c r="A122" s="71" t="s">
        <v>98</v>
      </c>
      <c r="B122" s="72"/>
      <c r="C122" s="72">
        <v>111759</v>
      </c>
      <c r="D122" s="72"/>
      <c r="E122" s="85">
        <f t="shared" si="6"/>
        <v>0</v>
      </c>
      <c r="F122" s="72">
        <f t="shared" si="7"/>
        <v>0</v>
      </c>
      <c r="G122" s="85"/>
    </row>
    <row r="123" spans="1:7" ht="51.75">
      <c r="A123" s="71" t="s">
        <v>99</v>
      </c>
      <c r="B123" s="72"/>
      <c r="C123" s="72">
        <v>63475</v>
      </c>
      <c r="D123" s="72"/>
      <c r="E123" s="85">
        <f t="shared" si="6"/>
        <v>0</v>
      </c>
      <c r="F123" s="72">
        <f t="shared" si="7"/>
        <v>0</v>
      </c>
      <c r="G123" s="85"/>
    </row>
    <row r="124" spans="1:7" ht="39">
      <c r="A124" s="71" t="s">
        <v>192</v>
      </c>
      <c r="B124" s="72"/>
      <c r="C124" s="72">
        <v>151469</v>
      </c>
      <c r="D124" s="72"/>
      <c r="E124" s="85">
        <f t="shared" si="6"/>
        <v>0</v>
      </c>
      <c r="F124" s="72">
        <f t="shared" si="7"/>
        <v>0</v>
      </c>
      <c r="G124" s="85"/>
    </row>
    <row r="125" spans="1:7" ht="128.25">
      <c r="A125" s="71" t="s">
        <v>193</v>
      </c>
      <c r="B125" s="72"/>
      <c r="C125" s="72">
        <v>42847</v>
      </c>
      <c r="D125" s="72"/>
      <c r="E125" s="85">
        <f t="shared" si="6"/>
        <v>0</v>
      </c>
      <c r="F125" s="72">
        <f t="shared" si="7"/>
        <v>0</v>
      </c>
      <c r="G125" s="85"/>
    </row>
    <row r="126" spans="1:7" ht="39">
      <c r="A126" s="71" t="s">
        <v>100</v>
      </c>
      <c r="B126" s="72"/>
      <c r="C126" s="72">
        <v>217189</v>
      </c>
      <c r="D126" s="72">
        <v>21993</v>
      </c>
      <c r="E126" s="85">
        <f t="shared" si="6"/>
        <v>10.126203444925848</v>
      </c>
      <c r="F126" s="72">
        <f t="shared" si="7"/>
        <v>21993</v>
      </c>
      <c r="G126" s="85"/>
    </row>
    <row r="127" spans="1:7" ht="90">
      <c r="A127" s="71" t="s">
        <v>194</v>
      </c>
      <c r="B127" s="72"/>
      <c r="C127" s="72">
        <v>25452</v>
      </c>
      <c r="D127" s="72"/>
      <c r="E127" s="85">
        <f t="shared" si="6"/>
        <v>0</v>
      </c>
      <c r="F127" s="72">
        <f t="shared" si="7"/>
        <v>0</v>
      </c>
      <c r="G127" s="85"/>
    </row>
    <row r="128" spans="1:7" ht="90">
      <c r="A128" s="71" t="s">
        <v>101</v>
      </c>
      <c r="B128" s="72"/>
      <c r="C128" s="72">
        <v>218448</v>
      </c>
      <c r="D128" s="72"/>
      <c r="E128" s="85">
        <f t="shared" si="6"/>
        <v>0</v>
      </c>
      <c r="F128" s="72">
        <f t="shared" si="7"/>
        <v>0</v>
      </c>
      <c r="G128" s="85"/>
    </row>
    <row r="129" spans="1:7" ht="64.5">
      <c r="A129" s="71" t="s">
        <v>102</v>
      </c>
      <c r="B129" s="72">
        <v>109</v>
      </c>
      <c r="C129" s="72">
        <v>103132</v>
      </c>
      <c r="D129" s="72"/>
      <c r="E129" s="85">
        <f t="shared" si="6"/>
        <v>0</v>
      </c>
      <c r="F129" s="72">
        <f t="shared" si="7"/>
        <v>-109</v>
      </c>
      <c r="G129" s="85">
        <f t="shared" si="8"/>
        <v>0</v>
      </c>
    </row>
    <row r="130" spans="1:7" ht="51.75">
      <c r="A130" s="71" t="s">
        <v>195</v>
      </c>
      <c r="B130" s="72"/>
      <c r="C130" s="72">
        <v>46855</v>
      </c>
      <c r="D130" s="72"/>
      <c r="E130" s="85">
        <f t="shared" si="6"/>
        <v>0</v>
      </c>
      <c r="F130" s="72">
        <f t="shared" si="7"/>
        <v>0</v>
      </c>
      <c r="G130" s="85"/>
    </row>
    <row r="131" spans="1:7" ht="39">
      <c r="A131" s="71" t="s">
        <v>196</v>
      </c>
      <c r="B131" s="72"/>
      <c r="C131" s="72">
        <v>91155</v>
      </c>
      <c r="D131" s="72"/>
      <c r="E131" s="85">
        <f t="shared" si="6"/>
        <v>0</v>
      </c>
      <c r="F131" s="72">
        <f t="shared" si="7"/>
        <v>0</v>
      </c>
      <c r="G131" s="85"/>
    </row>
    <row r="132" spans="1:7" ht="26.25">
      <c r="A132" s="71" t="s">
        <v>103</v>
      </c>
      <c r="B132" s="72"/>
      <c r="C132" s="72">
        <v>36130</v>
      </c>
      <c r="D132" s="72"/>
      <c r="E132" s="85">
        <f t="shared" si="6"/>
        <v>0</v>
      </c>
      <c r="F132" s="72">
        <f t="shared" si="7"/>
        <v>0</v>
      </c>
      <c r="G132" s="85"/>
    </row>
    <row r="133" spans="1:7" ht="39">
      <c r="A133" s="71" t="s">
        <v>104</v>
      </c>
      <c r="B133" s="72"/>
      <c r="C133" s="72">
        <v>9659</v>
      </c>
      <c r="D133" s="72"/>
      <c r="E133" s="85">
        <f t="shared" si="6"/>
        <v>0</v>
      </c>
      <c r="F133" s="72">
        <f t="shared" si="7"/>
        <v>0</v>
      </c>
      <c r="G133" s="85"/>
    </row>
    <row r="134" spans="1:7" ht="51.75">
      <c r="A134" s="71" t="s">
        <v>105</v>
      </c>
      <c r="B134" s="72"/>
      <c r="C134" s="72">
        <v>156689</v>
      </c>
      <c r="D134" s="72"/>
      <c r="E134" s="85">
        <f t="shared" si="6"/>
        <v>0</v>
      </c>
      <c r="F134" s="72">
        <f t="shared" si="7"/>
        <v>0</v>
      </c>
      <c r="G134" s="85"/>
    </row>
    <row r="135" spans="1:7" ht="90">
      <c r="A135" s="71" t="s">
        <v>106</v>
      </c>
      <c r="B135" s="72"/>
      <c r="C135" s="72">
        <v>2993</v>
      </c>
      <c r="D135" s="72"/>
      <c r="E135" s="85">
        <f t="shared" si="6"/>
        <v>0</v>
      </c>
      <c r="F135" s="72">
        <f t="shared" si="7"/>
        <v>0</v>
      </c>
      <c r="G135" s="85"/>
    </row>
    <row r="136" spans="1:7" ht="51.75">
      <c r="A136" s="71" t="s">
        <v>176</v>
      </c>
      <c r="B136" s="72"/>
      <c r="C136" s="72">
        <v>65944</v>
      </c>
      <c r="D136" s="72">
        <v>1041</v>
      </c>
      <c r="E136" s="85">
        <f t="shared" si="6"/>
        <v>1.5786121557685309</v>
      </c>
      <c r="F136" s="72">
        <f t="shared" si="7"/>
        <v>1041</v>
      </c>
      <c r="G136" s="85"/>
    </row>
    <row r="137" spans="1:7" ht="26.25">
      <c r="A137" s="71" t="s">
        <v>107</v>
      </c>
      <c r="B137" s="72"/>
      <c r="C137" s="72">
        <v>109986</v>
      </c>
      <c r="D137" s="72"/>
      <c r="E137" s="85">
        <f t="shared" si="6"/>
        <v>0</v>
      </c>
      <c r="F137" s="72">
        <f t="shared" si="7"/>
        <v>0</v>
      </c>
      <c r="G137" s="85"/>
    </row>
    <row r="138" spans="1:7" ht="39">
      <c r="A138" s="71" t="s">
        <v>108</v>
      </c>
      <c r="B138" s="72"/>
      <c r="C138" s="72">
        <v>108548</v>
      </c>
      <c r="D138" s="72"/>
      <c r="E138" s="85">
        <f t="shared" si="6"/>
        <v>0</v>
      </c>
      <c r="F138" s="72">
        <f t="shared" si="7"/>
        <v>0</v>
      </c>
      <c r="G138" s="85"/>
    </row>
    <row r="139" spans="1:7" ht="77.25">
      <c r="A139" s="71" t="s">
        <v>109</v>
      </c>
      <c r="B139" s="72"/>
      <c r="C139" s="72">
        <v>3480</v>
      </c>
      <c r="D139" s="72"/>
      <c r="E139" s="85">
        <f t="shared" si="6"/>
        <v>0</v>
      </c>
      <c r="F139" s="72">
        <f t="shared" si="7"/>
        <v>0</v>
      </c>
      <c r="G139" s="85"/>
    </row>
    <row r="140" spans="1:7" ht="77.25">
      <c r="A140" s="71" t="s">
        <v>110</v>
      </c>
      <c r="B140" s="72"/>
      <c r="C140" s="72">
        <v>10440</v>
      </c>
      <c r="D140" s="72"/>
      <c r="E140" s="85">
        <f t="shared" si="6"/>
        <v>0</v>
      </c>
      <c r="F140" s="72">
        <f t="shared" si="7"/>
        <v>0</v>
      </c>
      <c r="G140" s="85"/>
    </row>
    <row r="141" spans="1:7" ht="26.25">
      <c r="A141" s="71" t="s">
        <v>197</v>
      </c>
      <c r="B141" s="72"/>
      <c r="C141" s="72">
        <v>25131</v>
      </c>
      <c r="D141" s="72"/>
      <c r="E141" s="85">
        <f t="shared" si="6"/>
        <v>0</v>
      </c>
      <c r="F141" s="72">
        <f t="shared" si="7"/>
        <v>0</v>
      </c>
      <c r="G141" s="85"/>
    </row>
    <row r="142" spans="1:7" ht="102.75">
      <c r="A142" s="71" t="s">
        <v>198</v>
      </c>
      <c r="B142" s="72"/>
      <c r="C142" s="72">
        <v>4671</v>
      </c>
      <c r="D142" s="72"/>
      <c r="E142" s="85">
        <f t="shared" si="6"/>
        <v>0</v>
      </c>
      <c r="F142" s="72">
        <f t="shared" si="7"/>
        <v>0</v>
      </c>
      <c r="G142" s="85"/>
    </row>
    <row r="143" spans="1:7" ht="64.5">
      <c r="A143" s="71" t="s">
        <v>111</v>
      </c>
      <c r="B143" s="72"/>
      <c r="C143" s="72">
        <v>26368</v>
      </c>
      <c r="D143" s="72"/>
      <c r="E143" s="85">
        <f t="shared" si="6"/>
        <v>0</v>
      </c>
      <c r="F143" s="72">
        <f t="shared" si="7"/>
        <v>0</v>
      </c>
      <c r="G143" s="85"/>
    </row>
    <row r="144" spans="1:7" ht="39">
      <c r="A144" s="71" t="s">
        <v>112</v>
      </c>
      <c r="B144" s="72">
        <v>196869</v>
      </c>
      <c r="C144" s="72"/>
      <c r="D144" s="72"/>
      <c r="E144" s="85"/>
      <c r="F144" s="72">
        <f t="shared" si="7"/>
        <v>-196869</v>
      </c>
      <c r="G144" s="85">
        <f t="shared" si="8"/>
        <v>0</v>
      </c>
    </row>
    <row r="145" spans="1:7" ht="51.75">
      <c r="A145" s="71" t="s">
        <v>199</v>
      </c>
      <c r="B145" s="72"/>
      <c r="C145" s="72">
        <v>22097</v>
      </c>
      <c r="D145" s="72"/>
      <c r="E145" s="85">
        <f t="shared" si="6"/>
        <v>0</v>
      </c>
      <c r="F145" s="72">
        <f t="shared" si="7"/>
        <v>0</v>
      </c>
      <c r="G145" s="85"/>
    </row>
    <row r="146" spans="1:7" ht="51.75">
      <c r="A146" s="71" t="s">
        <v>113</v>
      </c>
      <c r="B146" s="72"/>
      <c r="C146" s="72">
        <v>502560</v>
      </c>
      <c r="D146" s="72">
        <v>554</v>
      </c>
      <c r="E146" s="85">
        <f t="shared" si="6"/>
        <v>0.11023559375994907</v>
      </c>
      <c r="F146" s="72">
        <f t="shared" si="7"/>
        <v>554</v>
      </c>
      <c r="G146" s="85"/>
    </row>
    <row r="147" spans="1:7" ht="39">
      <c r="A147" s="71" t="s">
        <v>114</v>
      </c>
      <c r="B147" s="72"/>
      <c r="C147" s="72">
        <v>675686</v>
      </c>
      <c r="D147" s="72"/>
      <c r="E147" s="85">
        <f t="shared" si="6"/>
        <v>0</v>
      </c>
      <c r="F147" s="72">
        <f t="shared" si="7"/>
        <v>0</v>
      </c>
      <c r="G147" s="85"/>
    </row>
    <row r="148" spans="1:7" ht="26.25">
      <c r="A148" s="71" t="s">
        <v>115</v>
      </c>
      <c r="B148" s="72"/>
      <c r="C148" s="72">
        <v>33482</v>
      </c>
      <c r="D148" s="72"/>
      <c r="E148" s="85">
        <f t="shared" si="6"/>
        <v>0</v>
      </c>
      <c r="F148" s="72">
        <f t="shared" si="7"/>
        <v>0</v>
      </c>
      <c r="G148" s="85"/>
    </row>
    <row r="149" spans="1:7" ht="39">
      <c r="A149" s="71" t="s">
        <v>200</v>
      </c>
      <c r="B149" s="72"/>
      <c r="C149" s="72">
        <v>387254</v>
      </c>
      <c r="D149" s="72"/>
      <c r="E149" s="85">
        <f t="shared" si="6"/>
        <v>0</v>
      </c>
      <c r="F149" s="72">
        <f t="shared" si="7"/>
        <v>0</v>
      </c>
      <c r="G149" s="85"/>
    </row>
    <row r="150" spans="1:7" ht="39">
      <c r="A150" s="71" t="s">
        <v>116</v>
      </c>
      <c r="B150" s="72"/>
      <c r="C150" s="72">
        <v>566221</v>
      </c>
      <c r="D150" s="72">
        <v>29512</v>
      </c>
      <c r="E150" s="85">
        <f t="shared" si="6"/>
        <v>5.2120991626944253</v>
      </c>
      <c r="F150" s="72">
        <f t="shared" si="7"/>
        <v>29512</v>
      </c>
      <c r="G150" s="85"/>
    </row>
    <row r="151" spans="1:7" ht="26.25">
      <c r="A151" s="71" t="s">
        <v>117</v>
      </c>
      <c r="B151" s="72"/>
      <c r="C151" s="72">
        <v>135352</v>
      </c>
      <c r="D151" s="72"/>
      <c r="E151" s="85">
        <f t="shared" si="6"/>
        <v>0</v>
      </c>
      <c r="F151" s="72">
        <f t="shared" si="7"/>
        <v>0</v>
      </c>
      <c r="G151" s="85"/>
    </row>
    <row r="152" spans="1:7" ht="77.25">
      <c r="A152" s="71" t="s">
        <v>118</v>
      </c>
      <c r="B152" s="72"/>
      <c r="C152" s="72">
        <v>16733</v>
      </c>
      <c r="D152" s="72"/>
      <c r="E152" s="85">
        <f t="shared" si="6"/>
        <v>0</v>
      </c>
      <c r="F152" s="72">
        <f t="shared" si="7"/>
        <v>0</v>
      </c>
      <c r="G152" s="85"/>
    </row>
    <row r="153" spans="1:7" ht="39">
      <c r="A153" s="71" t="s">
        <v>213</v>
      </c>
      <c r="B153" s="72">
        <v>303304</v>
      </c>
      <c r="C153" s="72">
        <v>1149672</v>
      </c>
      <c r="D153" s="72"/>
      <c r="E153" s="85">
        <f t="shared" si="6"/>
        <v>0</v>
      </c>
      <c r="F153" s="72">
        <f t="shared" si="7"/>
        <v>-303304</v>
      </c>
      <c r="G153" s="85">
        <f t="shared" si="8"/>
        <v>0</v>
      </c>
    </row>
    <row r="154" spans="1:7" ht="128.25">
      <c r="A154" s="71" t="s">
        <v>119</v>
      </c>
      <c r="B154" s="72"/>
      <c r="C154" s="72">
        <v>1988008</v>
      </c>
      <c r="D154" s="72">
        <v>512081</v>
      </c>
      <c r="E154" s="85">
        <f t="shared" si="6"/>
        <v>25.758497953730568</v>
      </c>
      <c r="F154" s="72">
        <f t="shared" si="7"/>
        <v>512081</v>
      </c>
      <c r="G154" s="85"/>
    </row>
    <row r="155" spans="1:7" ht="77.25">
      <c r="A155" s="71" t="s">
        <v>120</v>
      </c>
      <c r="B155" s="72">
        <v>89</v>
      </c>
      <c r="C155" s="72">
        <v>8668</v>
      </c>
      <c r="D155" s="72">
        <v>203</v>
      </c>
      <c r="E155" s="85">
        <f t="shared" si="6"/>
        <v>2.3419473927088137</v>
      </c>
      <c r="F155" s="72">
        <f t="shared" si="7"/>
        <v>114</v>
      </c>
      <c r="G155" s="85">
        <f t="shared" si="8"/>
        <v>228.08988764044943</v>
      </c>
    </row>
    <row r="156" spans="1:7" ht="51.75">
      <c r="A156" s="71" t="s">
        <v>121</v>
      </c>
      <c r="B156" s="72">
        <v>2429</v>
      </c>
      <c r="C156" s="72">
        <v>269538</v>
      </c>
      <c r="D156" s="72">
        <v>1028</v>
      </c>
      <c r="E156" s="85">
        <f t="shared" si="6"/>
        <v>0.38139334713472683</v>
      </c>
      <c r="F156" s="72">
        <f t="shared" si="7"/>
        <v>-1401</v>
      </c>
      <c r="G156" s="85">
        <f t="shared" si="8"/>
        <v>42.321943186496505</v>
      </c>
    </row>
    <row r="157" spans="1:7" ht="51.75">
      <c r="A157" s="71" t="s">
        <v>201</v>
      </c>
      <c r="B157" s="72"/>
      <c r="C157" s="72">
        <v>164509</v>
      </c>
      <c r="D157" s="72"/>
      <c r="E157" s="85">
        <f t="shared" si="6"/>
        <v>0</v>
      </c>
      <c r="F157" s="72">
        <f t="shared" si="7"/>
        <v>0</v>
      </c>
      <c r="G157" s="85"/>
    </row>
    <row r="158" spans="1:7" ht="39">
      <c r="A158" s="71" t="s">
        <v>202</v>
      </c>
      <c r="B158" s="72"/>
      <c r="C158" s="72">
        <v>611955</v>
      </c>
      <c r="D158" s="72"/>
      <c r="E158" s="85">
        <f t="shared" si="6"/>
        <v>0</v>
      </c>
      <c r="F158" s="72">
        <f t="shared" si="7"/>
        <v>0</v>
      </c>
      <c r="G158" s="85"/>
    </row>
    <row r="159" spans="1:7" ht="26.25">
      <c r="A159" s="71" t="s">
        <v>203</v>
      </c>
      <c r="B159" s="72"/>
      <c r="C159" s="72">
        <v>3000</v>
      </c>
      <c r="D159" s="72"/>
      <c r="E159" s="85">
        <f t="shared" si="6"/>
        <v>0</v>
      </c>
      <c r="F159" s="72">
        <f t="shared" si="7"/>
        <v>0</v>
      </c>
      <c r="G159" s="85"/>
    </row>
    <row r="160" spans="1:7" ht="26.25">
      <c r="A160" s="71" t="s">
        <v>204</v>
      </c>
      <c r="B160" s="72"/>
      <c r="C160" s="72">
        <v>29400</v>
      </c>
      <c r="D160" s="72"/>
      <c r="E160" s="85">
        <f t="shared" si="6"/>
        <v>0</v>
      </c>
      <c r="F160" s="72">
        <f t="shared" si="7"/>
        <v>0</v>
      </c>
      <c r="G160" s="85"/>
    </row>
    <row r="161" spans="1:7" ht="26.25">
      <c r="A161" s="71" t="s">
        <v>214</v>
      </c>
      <c r="B161" s="72"/>
      <c r="C161" s="72"/>
      <c r="D161" s="72"/>
      <c r="E161" s="85"/>
      <c r="F161" s="72">
        <f t="shared" si="7"/>
        <v>0</v>
      </c>
      <c r="G161" s="85"/>
    </row>
    <row r="162" spans="1:7" ht="51.75">
      <c r="A162" s="71" t="s">
        <v>122</v>
      </c>
      <c r="B162" s="72">
        <v>139</v>
      </c>
      <c r="C162" s="72">
        <v>2223</v>
      </c>
      <c r="D162" s="72">
        <v>124</v>
      </c>
      <c r="E162" s="85">
        <f t="shared" si="6"/>
        <v>5.5780476833108414</v>
      </c>
      <c r="F162" s="72">
        <f t="shared" si="7"/>
        <v>-15</v>
      </c>
      <c r="G162" s="85">
        <f t="shared" si="8"/>
        <v>89.208633093525179</v>
      </c>
    </row>
    <row r="163" spans="1:7" ht="51.75">
      <c r="A163" s="71" t="s">
        <v>123</v>
      </c>
      <c r="B163" s="72"/>
      <c r="C163" s="72">
        <v>18338</v>
      </c>
      <c r="D163" s="72"/>
      <c r="E163" s="85">
        <f t="shared" si="6"/>
        <v>0</v>
      </c>
      <c r="F163" s="72">
        <f t="shared" si="7"/>
        <v>0</v>
      </c>
      <c r="G163" s="85"/>
    </row>
    <row r="164" spans="1:7" ht="26.25">
      <c r="A164" s="71" t="s">
        <v>124</v>
      </c>
      <c r="B164" s="72"/>
      <c r="C164" s="72">
        <v>48226</v>
      </c>
      <c r="D164" s="72"/>
      <c r="E164" s="85">
        <f t="shared" si="6"/>
        <v>0</v>
      </c>
      <c r="F164" s="72">
        <f t="shared" si="7"/>
        <v>0</v>
      </c>
      <c r="G164" s="85"/>
    </row>
    <row r="165" spans="1:7" ht="26.25">
      <c r="A165" s="71" t="s">
        <v>125</v>
      </c>
      <c r="B165" s="72"/>
      <c r="C165" s="72">
        <v>18169</v>
      </c>
      <c r="D165" s="72"/>
      <c r="E165" s="85">
        <f t="shared" si="6"/>
        <v>0</v>
      </c>
      <c r="F165" s="72">
        <f t="shared" si="7"/>
        <v>0</v>
      </c>
      <c r="G165" s="85"/>
    </row>
    <row r="166" spans="1:7" ht="39">
      <c r="A166" s="71" t="s">
        <v>126</v>
      </c>
      <c r="B166" s="72"/>
      <c r="C166" s="72">
        <v>889766</v>
      </c>
      <c r="D166" s="72"/>
      <c r="E166" s="85">
        <f t="shared" si="6"/>
        <v>0</v>
      </c>
      <c r="F166" s="72">
        <f t="shared" si="7"/>
        <v>0</v>
      </c>
      <c r="G166" s="85"/>
    </row>
    <row r="167" spans="1:7" ht="26.25">
      <c r="A167" s="71" t="s">
        <v>127</v>
      </c>
      <c r="B167" s="72"/>
      <c r="C167" s="72">
        <v>7312</v>
      </c>
      <c r="D167" s="72"/>
      <c r="E167" s="85">
        <f t="shared" si="6"/>
        <v>0</v>
      </c>
      <c r="F167" s="72">
        <f t="shared" si="7"/>
        <v>0</v>
      </c>
      <c r="G167" s="85"/>
    </row>
    <row r="168" spans="1:7" ht="26.25">
      <c r="A168" s="71" t="s">
        <v>128</v>
      </c>
      <c r="B168" s="72"/>
      <c r="C168" s="72">
        <v>112113</v>
      </c>
      <c r="D168" s="72"/>
      <c r="E168" s="85">
        <f t="shared" ref="E168:E226" si="9">D168/C168*100</f>
        <v>0</v>
      </c>
      <c r="F168" s="72">
        <f t="shared" ref="F168:F225" si="10">D168-B168</f>
        <v>0</v>
      </c>
      <c r="G168" s="85"/>
    </row>
    <row r="169" spans="1:7" ht="39">
      <c r="A169" s="71" t="s">
        <v>129</v>
      </c>
      <c r="B169" s="72"/>
      <c r="C169" s="72">
        <v>7464</v>
      </c>
      <c r="D169" s="72"/>
      <c r="E169" s="85">
        <f t="shared" si="9"/>
        <v>0</v>
      </c>
      <c r="F169" s="72">
        <f t="shared" si="10"/>
        <v>0</v>
      </c>
      <c r="G169" s="85"/>
    </row>
    <row r="170" spans="1:7">
      <c r="A170" s="71" t="s">
        <v>130</v>
      </c>
      <c r="B170" s="72"/>
      <c r="C170" s="72">
        <v>41569</v>
      </c>
      <c r="D170" s="72"/>
      <c r="E170" s="85">
        <f t="shared" si="9"/>
        <v>0</v>
      </c>
      <c r="F170" s="72">
        <f t="shared" si="10"/>
        <v>0</v>
      </c>
      <c r="G170" s="85"/>
    </row>
    <row r="171" spans="1:7" ht="39">
      <c r="A171" s="71" t="s">
        <v>131</v>
      </c>
      <c r="B171" s="72"/>
      <c r="C171" s="72">
        <v>382123</v>
      </c>
      <c r="D171" s="72"/>
      <c r="E171" s="85">
        <f t="shared" si="9"/>
        <v>0</v>
      </c>
      <c r="F171" s="72">
        <f t="shared" si="10"/>
        <v>0</v>
      </c>
      <c r="G171" s="85"/>
    </row>
    <row r="172" spans="1:7" ht="39">
      <c r="A172" s="71" t="s">
        <v>132</v>
      </c>
      <c r="B172" s="72"/>
      <c r="C172" s="72">
        <v>17450</v>
      </c>
      <c r="D172" s="72"/>
      <c r="E172" s="85">
        <f t="shared" si="9"/>
        <v>0</v>
      </c>
      <c r="F172" s="72">
        <f t="shared" si="10"/>
        <v>0</v>
      </c>
      <c r="G172" s="85"/>
    </row>
    <row r="173" spans="1:7" ht="77.25">
      <c r="A173" s="71" t="s">
        <v>215</v>
      </c>
      <c r="B173" s="72"/>
      <c r="C173" s="72">
        <v>43071</v>
      </c>
      <c r="D173" s="72"/>
      <c r="E173" s="85">
        <f t="shared" si="9"/>
        <v>0</v>
      </c>
      <c r="F173" s="72">
        <f t="shared" si="10"/>
        <v>0</v>
      </c>
      <c r="G173" s="85"/>
    </row>
    <row r="174" spans="1:7" ht="39">
      <c r="A174" s="71" t="s">
        <v>133</v>
      </c>
      <c r="B174" s="72"/>
      <c r="C174" s="72">
        <v>46879</v>
      </c>
      <c r="D174" s="72"/>
      <c r="E174" s="85">
        <f t="shared" si="9"/>
        <v>0</v>
      </c>
      <c r="F174" s="72">
        <f t="shared" si="10"/>
        <v>0</v>
      </c>
      <c r="G174" s="85"/>
    </row>
    <row r="175" spans="1:7" ht="26.25">
      <c r="A175" s="71" t="s">
        <v>134</v>
      </c>
      <c r="B175" s="72"/>
      <c r="C175" s="72">
        <v>288148</v>
      </c>
      <c r="D175" s="72"/>
      <c r="E175" s="85">
        <f t="shared" si="9"/>
        <v>0</v>
      </c>
      <c r="F175" s="72">
        <f t="shared" si="10"/>
        <v>0</v>
      </c>
      <c r="G175" s="85"/>
    </row>
    <row r="176" spans="1:7" ht="39">
      <c r="A176" s="71" t="s">
        <v>205</v>
      </c>
      <c r="B176" s="72"/>
      <c r="C176" s="72">
        <v>41000</v>
      </c>
      <c r="D176" s="72"/>
      <c r="E176" s="85">
        <f t="shared" si="9"/>
        <v>0</v>
      </c>
      <c r="F176" s="72">
        <f t="shared" si="10"/>
        <v>0</v>
      </c>
      <c r="G176" s="85"/>
    </row>
    <row r="177" spans="1:7" ht="26.25">
      <c r="A177" s="71" t="s">
        <v>135</v>
      </c>
      <c r="B177" s="72"/>
      <c r="C177" s="72">
        <v>14389</v>
      </c>
      <c r="D177" s="72"/>
      <c r="E177" s="85">
        <f t="shared" si="9"/>
        <v>0</v>
      </c>
      <c r="F177" s="72">
        <f t="shared" si="10"/>
        <v>0</v>
      </c>
      <c r="G177" s="85"/>
    </row>
    <row r="178" spans="1:7" ht="39">
      <c r="A178" s="71" t="s">
        <v>206</v>
      </c>
      <c r="B178" s="72"/>
      <c r="C178" s="72">
        <v>10880</v>
      </c>
      <c r="D178" s="72"/>
      <c r="E178" s="85">
        <f t="shared" si="9"/>
        <v>0</v>
      </c>
      <c r="F178" s="72">
        <f t="shared" si="10"/>
        <v>0</v>
      </c>
      <c r="G178" s="85"/>
    </row>
    <row r="179" spans="1:7" ht="64.5">
      <c r="A179" s="71" t="s">
        <v>136</v>
      </c>
      <c r="B179" s="72"/>
      <c r="C179" s="72">
        <v>69975</v>
      </c>
      <c r="D179" s="72"/>
      <c r="E179" s="85">
        <f t="shared" si="9"/>
        <v>0</v>
      </c>
      <c r="F179" s="72">
        <f t="shared" si="10"/>
        <v>0</v>
      </c>
      <c r="G179" s="85"/>
    </row>
    <row r="180" spans="1:7" ht="26.25">
      <c r="A180" s="71" t="s">
        <v>137</v>
      </c>
      <c r="B180" s="72"/>
      <c r="C180" s="72">
        <v>35000</v>
      </c>
      <c r="D180" s="72"/>
      <c r="E180" s="85">
        <f t="shared" si="9"/>
        <v>0</v>
      </c>
      <c r="F180" s="72">
        <f t="shared" si="10"/>
        <v>0</v>
      </c>
      <c r="G180" s="85"/>
    </row>
    <row r="181" spans="1:7" ht="51.75">
      <c r="A181" s="71" t="s">
        <v>138</v>
      </c>
      <c r="B181" s="72"/>
      <c r="C181" s="72">
        <v>37048</v>
      </c>
      <c r="D181" s="72"/>
      <c r="E181" s="85">
        <f t="shared" si="9"/>
        <v>0</v>
      </c>
      <c r="F181" s="72">
        <f t="shared" si="10"/>
        <v>0</v>
      </c>
      <c r="G181" s="85"/>
    </row>
    <row r="182" spans="1:7" ht="26.25">
      <c r="A182" s="71" t="s">
        <v>207</v>
      </c>
      <c r="B182" s="72"/>
      <c r="C182" s="72">
        <v>4760</v>
      </c>
      <c r="D182" s="72"/>
      <c r="E182" s="85">
        <f t="shared" si="9"/>
        <v>0</v>
      </c>
      <c r="F182" s="72">
        <f t="shared" si="10"/>
        <v>0</v>
      </c>
      <c r="G182" s="85"/>
    </row>
    <row r="183" spans="1:7" ht="64.5">
      <c r="A183" s="71" t="s">
        <v>139</v>
      </c>
      <c r="B183" s="72"/>
      <c r="C183" s="72">
        <v>66370</v>
      </c>
      <c r="D183" s="72"/>
      <c r="E183" s="85">
        <f t="shared" si="9"/>
        <v>0</v>
      </c>
      <c r="F183" s="72">
        <f t="shared" si="10"/>
        <v>0</v>
      </c>
      <c r="G183" s="85"/>
    </row>
    <row r="184" spans="1:7" ht="26.25">
      <c r="A184" s="71" t="s">
        <v>140</v>
      </c>
      <c r="B184" s="72"/>
      <c r="C184" s="72">
        <v>701586</v>
      </c>
      <c r="D184" s="72"/>
      <c r="E184" s="85">
        <f t="shared" si="9"/>
        <v>0</v>
      </c>
      <c r="F184" s="72">
        <f t="shared" si="10"/>
        <v>0</v>
      </c>
      <c r="G184" s="85"/>
    </row>
    <row r="185" spans="1:7" ht="64.5">
      <c r="A185" s="71" t="s">
        <v>141</v>
      </c>
      <c r="B185" s="72"/>
      <c r="C185" s="72">
        <v>92142</v>
      </c>
      <c r="D185" s="72"/>
      <c r="E185" s="85">
        <f t="shared" si="9"/>
        <v>0</v>
      </c>
      <c r="F185" s="72">
        <f t="shared" si="10"/>
        <v>0</v>
      </c>
      <c r="G185" s="85"/>
    </row>
    <row r="186" spans="1:7" ht="39">
      <c r="A186" s="71" t="s">
        <v>177</v>
      </c>
      <c r="B186" s="72"/>
      <c r="C186" s="72">
        <v>78000</v>
      </c>
      <c r="D186" s="72"/>
      <c r="E186" s="85">
        <f t="shared" si="9"/>
        <v>0</v>
      </c>
      <c r="F186" s="72">
        <f t="shared" si="10"/>
        <v>0</v>
      </c>
      <c r="G186" s="85"/>
    </row>
    <row r="187" spans="1:7" ht="26.25">
      <c r="A187" s="71" t="s">
        <v>208</v>
      </c>
      <c r="B187" s="72"/>
      <c r="C187" s="72">
        <v>24012</v>
      </c>
      <c r="D187" s="72"/>
      <c r="E187" s="85">
        <f t="shared" si="9"/>
        <v>0</v>
      </c>
      <c r="F187" s="72">
        <f t="shared" si="10"/>
        <v>0</v>
      </c>
      <c r="G187" s="85"/>
    </row>
    <row r="188" spans="1:7" ht="77.25">
      <c r="A188" s="71" t="s">
        <v>142</v>
      </c>
      <c r="B188" s="72"/>
      <c r="C188" s="72">
        <v>450643</v>
      </c>
      <c r="D188" s="72"/>
      <c r="E188" s="85">
        <f t="shared" si="9"/>
        <v>0</v>
      </c>
      <c r="F188" s="72">
        <f t="shared" si="10"/>
        <v>0</v>
      </c>
      <c r="G188" s="85"/>
    </row>
    <row r="189" spans="1:7" ht="77.25">
      <c r="A189" s="71" t="s">
        <v>143</v>
      </c>
      <c r="B189" s="72"/>
      <c r="C189" s="72">
        <v>88807</v>
      </c>
      <c r="D189" s="72"/>
      <c r="E189" s="85">
        <f t="shared" si="9"/>
        <v>0</v>
      </c>
      <c r="F189" s="72">
        <f t="shared" si="10"/>
        <v>0</v>
      </c>
      <c r="G189" s="85"/>
    </row>
    <row r="190" spans="1:7" ht="51.75">
      <c r="A190" s="71" t="s">
        <v>144</v>
      </c>
      <c r="B190" s="72"/>
      <c r="C190" s="72">
        <v>500000</v>
      </c>
      <c r="D190" s="72"/>
      <c r="E190" s="85">
        <f t="shared" si="9"/>
        <v>0</v>
      </c>
      <c r="F190" s="72">
        <f t="shared" si="10"/>
        <v>0</v>
      </c>
      <c r="G190" s="85"/>
    </row>
    <row r="191" spans="1:7" ht="51.75">
      <c r="A191" s="71" t="s">
        <v>145</v>
      </c>
      <c r="B191" s="72"/>
      <c r="C191" s="72">
        <v>253489</v>
      </c>
      <c r="D191" s="72"/>
      <c r="E191" s="85">
        <f t="shared" si="9"/>
        <v>0</v>
      </c>
      <c r="F191" s="72">
        <f t="shared" si="10"/>
        <v>0</v>
      </c>
      <c r="G191" s="85"/>
    </row>
    <row r="192" spans="1:7" ht="39">
      <c r="A192" s="71" t="s">
        <v>216</v>
      </c>
      <c r="B192" s="72"/>
      <c r="C192" s="72">
        <v>493</v>
      </c>
      <c r="D192" s="72"/>
      <c r="E192" s="85">
        <f t="shared" si="9"/>
        <v>0</v>
      </c>
      <c r="F192" s="72">
        <f t="shared" si="10"/>
        <v>0</v>
      </c>
      <c r="G192" s="85"/>
    </row>
    <row r="193" spans="1:7">
      <c r="A193" s="71" t="s">
        <v>217</v>
      </c>
      <c r="B193" s="72"/>
      <c r="C193" s="72">
        <v>4517</v>
      </c>
      <c r="D193" s="72"/>
      <c r="E193" s="85">
        <f t="shared" si="9"/>
        <v>0</v>
      </c>
      <c r="F193" s="72">
        <f t="shared" si="10"/>
        <v>0</v>
      </c>
      <c r="G193" s="85"/>
    </row>
    <row r="194" spans="1:7" ht="27">
      <c r="A194" s="74" t="s">
        <v>146</v>
      </c>
      <c r="B194" s="70">
        <v>183118</v>
      </c>
      <c r="C194" s="70">
        <v>1971829</v>
      </c>
      <c r="D194" s="70">
        <v>154572</v>
      </c>
      <c r="E194" s="58">
        <f t="shared" si="9"/>
        <v>7.8390164664380135</v>
      </c>
      <c r="F194" s="56">
        <f t="shared" si="10"/>
        <v>-28546</v>
      </c>
      <c r="G194" s="58">
        <f t="shared" ref="G194:G226" si="11">D194/B194*100</f>
        <v>84.411144726351324</v>
      </c>
    </row>
    <row r="195" spans="1:7" ht="64.5">
      <c r="A195" s="71" t="s">
        <v>218</v>
      </c>
      <c r="B195" s="70"/>
      <c r="C195" s="72">
        <v>168658</v>
      </c>
      <c r="D195" s="70"/>
      <c r="E195" s="85">
        <f t="shared" si="9"/>
        <v>0</v>
      </c>
      <c r="F195" s="72">
        <f t="shared" si="10"/>
        <v>0</v>
      </c>
      <c r="G195" s="85"/>
    </row>
    <row r="196" spans="1:7" ht="39">
      <c r="A196" s="71" t="s">
        <v>147</v>
      </c>
      <c r="B196" s="72"/>
      <c r="C196" s="72">
        <v>47758</v>
      </c>
      <c r="D196" s="72">
        <v>1311</v>
      </c>
      <c r="E196" s="85">
        <f t="shared" si="9"/>
        <v>2.7450898278822398</v>
      </c>
      <c r="F196" s="72">
        <f t="shared" si="10"/>
        <v>1311</v>
      </c>
      <c r="G196" s="85"/>
    </row>
    <row r="197" spans="1:7" ht="51.75">
      <c r="A197" s="71" t="s">
        <v>148</v>
      </c>
      <c r="B197" s="72"/>
      <c r="C197" s="72">
        <v>123</v>
      </c>
      <c r="D197" s="72"/>
      <c r="E197" s="85">
        <f t="shared" si="9"/>
        <v>0</v>
      </c>
      <c r="F197" s="72">
        <f t="shared" si="10"/>
        <v>0</v>
      </c>
      <c r="G197" s="85"/>
    </row>
    <row r="198" spans="1:7" ht="39">
      <c r="A198" s="71" t="s">
        <v>149</v>
      </c>
      <c r="B198" s="72"/>
      <c r="C198" s="72">
        <v>19320</v>
      </c>
      <c r="D198" s="72"/>
      <c r="E198" s="85">
        <f t="shared" si="9"/>
        <v>0</v>
      </c>
      <c r="F198" s="72">
        <f t="shared" si="10"/>
        <v>0</v>
      </c>
      <c r="G198" s="85"/>
    </row>
    <row r="199" spans="1:7" ht="39">
      <c r="A199" s="71" t="s">
        <v>150</v>
      </c>
      <c r="B199" s="72"/>
      <c r="C199" s="72">
        <v>72626</v>
      </c>
      <c r="D199" s="72">
        <v>1284</v>
      </c>
      <c r="E199" s="85">
        <f t="shared" si="9"/>
        <v>1.7679618869275466</v>
      </c>
      <c r="F199" s="72">
        <f t="shared" si="10"/>
        <v>1284</v>
      </c>
      <c r="G199" s="85"/>
    </row>
    <row r="200" spans="1:7" ht="51.75">
      <c r="A200" s="71" t="s">
        <v>151</v>
      </c>
      <c r="B200" s="72"/>
      <c r="C200" s="72">
        <v>1648</v>
      </c>
      <c r="D200" s="72"/>
      <c r="E200" s="85">
        <f t="shared" si="9"/>
        <v>0</v>
      </c>
      <c r="F200" s="72">
        <f t="shared" si="10"/>
        <v>0</v>
      </c>
      <c r="G200" s="85"/>
    </row>
    <row r="201" spans="1:7" ht="64.5">
      <c r="A201" s="71" t="s">
        <v>152</v>
      </c>
      <c r="B201" s="72"/>
      <c r="C201" s="72">
        <v>2408</v>
      </c>
      <c r="D201" s="72"/>
      <c r="E201" s="85">
        <f t="shared" si="9"/>
        <v>0</v>
      </c>
      <c r="F201" s="72">
        <f t="shared" si="10"/>
        <v>0</v>
      </c>
      <c r="G201" s="85"/>
    </row>
    <row r="202" spans="1:7" ht="51.75">
      <c r="A202" s="71" t="s">
        <v>153</v>
      </c>
      <c r="B202" s="72">
        <v>99230</v>
      </c>
      <c r="C202" s="72">
        <v>108529</v>
      </c>
      <c r="D202" s="72">
        <v>12</v>
      </c>
      <c r="E202" s="85">
        <f t="shared" si="9"/>
        <v>1.1056952519603055E-2</v>
      </c>
      <c r="F202" s="72">
        <f t="shared" si="10"/>
        <v>-99218</v>
      </c>
      <c r="G202" s="85">
        <f t="shared" si="11"/>
        <v>1.2093117000906983E-2</v>
      </c>
    </row>
    <row r="203" spans="1:7" ht="77.25">
      <c r="A203" s="71" t="s">
        <v>154</v>
      </c>
      <c r="B203" s="72">
        <v>6</v>
      </c>
      <c r="C203" s="72">
        <v>138</v>
      </c>
      <c r="D203" s="72">
        <v>6</v>
      </c>
      <c r="E203" s="85">
        <f t="shared" si="9"/>
        <v>4.3478260869565215</v>
      </c>
      <c r="F203" s="72">
        <f t="shared" si="10"/>
        <v>0</v>
      </c>
      <c r="G203" s="85">
        <f t="shared" si="11"/>
        <v>100</v>
      </c>
    </row>
    <row r="204" spans="1:7" ht="26.25">
      <c r="A204" s="71" t="s">
        <v>155</v>
      </c>
      <c r="B204" s="72">
        <v>31083</v>
      </c>
      <c r="C204" s="72">
        <v>770616</v>
      </c>
      <c r="D204" s="72">
        <v>31768</v>
      </c>
      <c r="E204" s="85">
        <f t="shared" si="9"/>
        <v>4.1224163526321798</v>
      </c>
      <c r="F204" s="72">
        <f t="shared" si="10"/>
        <v>685</v>
      </c>
      <c r="G204" s="85">
        <f t="shared" si="11"/>
        <v>102.20377698420357</v>
      </c>
    </row>
    <row r="205" spans="1:7" ht="51.75">
      <c r="A205" s="71" t="s">
        <v>209</v>
      </c>
      <c r="B205" s="72">
        <v>20375</v>
      </c>
      <c r="C205" s="72">
        <v>261193</v>
      </c>
      <c r="D205" s="72">
        <v>12630</v>
      </c>
      <c r="E205" s="85">
        <f t="shared" si="9"/>
        <v>4.8355047799902753</v>
      </c>
      <c r="F205" s="72">
        <f t="shared" si="10"/>
        <v>-7745</v>
      </c>
      <c r="G205" s="85">
        <f t="shared" si="11"/>
        <v>61.987730061349687</v>
      </c>
    </row>
    <row r="206" spans="1:7" ht="26.25">
      <c r="A206" s="71" t="s">
        <v>156</v>
      </c>
      <c r="B206" s="72"/>
      <c r="C206" s="72">
        <v>19670</v>
      </c>
      <c r="D206" s="72">
        <v>99</v>
      </c>
      <c r="E206" s="85">
        <f t="shared" si="9"/>
        <v>0.50330452465683784</v>
      </c>
      <c r="F206" s="72">
        <f t="shared" si="10"/>
        <v>99</v>
      </c>
      <c r="G206" s="85"/>
    </row>
    <row r="207" spans="1:7" ht="26.25">
      <c r="A207" s="71" t="s">
        <v>157</v>
      </c>
      <c r="B207" s="72"/>
      <c r="C207" s="72">
        <v>5427</v>
      </c>
      <c r="D207" s="72"/>
      <c r="E207" s="85">
        <f t="shared" si="9"/>
        <v>0</v>
      </c>
      <c r="F207" s="72">
        <f t="shared" si="10"/>
        <v>0</v>
      </c>
      <c r="G207" s="85"/>
    </row>
    <row r="208" spans="1:7" ht="26.25">
      <c r="A208" s="71" t="s">
        <v>158</v>
      </c>
      <c r="B208" s="72"/>
      <c r="C208" s="72">
        <v>286</v>
      </c>
      <c r="D208" s="72"/>
      <c r="E208" s="85">
        <f t="shared" si="9"/>
        <v>0</v>
      </c>
      <c r="F208" s="72">
        <f t="shared" si="10"/>
        <v>0</v>
      </c>
      <c r="G208" s="85"/>
    </row>
    <row r="209" spans="1:7" ht="90">
      <c r="A209" s="71" t="s">
        <v>159</v>
      </c>
      <c r="B209" s="72">
        <v>30178</v>
      </c>
      <c r="C209" s="72">
        <v>403714</v>
      </c>
      <c r="D209" s="72">
        <v>103892</v>
      </c>
      <c r="E209" s="85">
        <f t="shared" si="9"/>
        <v>25.734059259773005</v>
      </c>
      <c r="F209" s="72">
        <f t="shared" si="10"/>
        <v>73714</v>
      </c>
      <c r="G209" s="85">
        <f t="shared" si="11"/>
        <v>344.26403340181588</v>
      </c>
    </row>
    <row r="210" spans="1:7" ht="26.25">
      <c r="A210" s="71" t="s">
        <v>160</v>
      </c>
      <c r="B210" s="72">
        <v>2246</v>
      </c>
      <c r="C210" s="72">
        <v>89360</v>
      </c>
      <c r="D210" s="72">
        <v>3570</v>
      </c>
      <c r="E210" s="85">
        <f t="shared" si="9"/>
        <v>3.9950760966875563</v>
      </c>
      <c r="F210" s="72">
        <f t="shared" si="10"/>
        <v>1324</v>
      </c>
      <c r="G210" s="85">
        <f t="shared" si="11"/>
        <v>158.9492430988424</v>
      </c>
    </row>
    <row r="211" spans="1:7">
      <c r="A211" s="71" t="s">
        <v>219</v>
      </c>
      <c r="B211" s="72"/>
      <c r="C211" s="72">
        <v>355</v>
      </c>
      <c r="D211" s="72"/>
      <c r="E211" s="85">
        <f t="shared" si="9"/>
        <v>0</v>
      </c>
      <c r="F211" s="72">
        <f t="shared" si="10"/>
        <v>0</v>
      </c>
      <c r="G211" s="85"/>
    </row>
    <row r="212" spans="1:7">
      <c r="A212" s="69" t="s">
        <v>161</v>
      </c>
      <c r="B212" s="70">
        <v>119159</v>
      </c>
      <c r="C212" s="70">
        <v>828560</v>
      </c>
      <c r="D212" s="70">
        <v>83113</v>
      </c>
      <c r="E212" s="58">
        <f t="shared" si="9"/>
        <v>10.031017669209231</v>
      </c>
      <c r="F212" s="56">
        <f t="shared" si="10"/>
        <v>-36046</v>
      </c>
      <c r="G212" s="58">
        <f t="shared" si="11"/>
        <v>69.749662216030686</v>
      </c>
    </row>
    <row r="213" spans="1:7" ht="51.75">
      <c r="A213" s="71" t="s">
        <v>162</v>
      </c>
      <c r="B213" s="72">
        <v>1030</v>
      </c>
      <c r="C213" s="72"/>
      <c r="D213" s="72">
        <v>1107</v>
      </c>
      <c r="E213" s="85"/>
      <c r="F213" s="72">
        <f t="shared" si="10"/>
        <v>77</v>
      </c>
      <c r="G213" s="85">
        <f t="shared" si="11"/>
        <v>107.47572815533981</v>
      </c>
    </row>
    <row r="214" spans="1:7" ht="51.75">
      <c r="A214" s="71" t="s">
        <v>163</v>
      </c>
      <c r="B214" s="72">
        <v>341</v>
      </c>
      <c r="C214" s="75"/>
      <c r="D214" s="72">
        <v>341</v>
      </c>
      <c r="E214" s="85"/>
      <c r="F214" s="72">
        <f t="shared" si="10"/>
        <v>0</v>
      </c>
      <c r="G214" s="85">
        <f t="shared" si="11"/>
        <v>100</v>
      </c>
    </row>
    <row r="215" spans="1:7" ht="39">
      <c r="A215" s="71" t="s">
        <v>164</v>
      </c>
      <c r="B215" s="72">
        <v>720</v>
      </c>
      <c r="C215" s="72">
        <v>102426</v>
      </c>
      <c r="D215" s="72">
        <v>75159</v>
      </c>
      <c r="E215" s="85">
        <f t="shared" si="9"/>
        <v>73.378829594048383</v>
      </c>
      <c r="F215" s="72">
        <f t="shared" si="10"/>
        <v>74439</v>
      </c>
      <c r="G215" s="85">
        <f t="shared" si="11"/>
        <v>10438.75</v>
      </c>
    </row>
    <row r="216" spans="1:7" ht="39">
      <c r="A216" s="71" t="s">
        <v>220</v>
      </c>
      <c r="B216" s="72">
        <v>22525</v>
      </c>
      <c r="C216" s="72"/>
      <c r="D216" s="72"/>
      <c r="E216" s="85"/>
      <c r="F216" s="72">
        <f t="shared" si="10"/>
        <v>-22525</v>
      </c>
      <c r="G216" s="85">
        <f t="shared" si="11"/>
        <v>0</v>
      </c>
    </row>
    <row r="217" spans="1:7" ht="115.5">
      <c r="A217" s="71" t="s">
        <v>165</v>
      </c>
      <c r="B217" s="72">
        <v>471</v>
      </c>
      <c r="C217" s="72">
        <v>658942</v>
      </c>
      <c r="D217" s="72">
        <v>1611</v>
      </c>
      <c r="E217" s="85">
        <f t="shared" si="9"/>
        <v>0.24448282246388908</v>
      </c>
      <c r="F217" s="72">
        <f t="shared" si="10"/>
        <v>1140</v>
      </c>
      <c r="G217" s="85">
        <f t="shared" si="11"/>
        <v>342.03821656050957</v>
      </c>
    </row>
    <row r="218" spans="1:7" ht="128.25">
      <c r="A218" s="71" t="s">
        <v>166</v>
      </c>
      <c r="B218" s="72">
        <v>5305</v>
      </c>
      <c r="C218" s="72">
        <v>67027</v>
      </c>
      <c r="D218" s="72">
        <v>4895</v>
      </c>
      <c r="E218" s="85">
        <f t="shared" si="9"/>
        <v>7.3030271383173941</v>
      </c>
      <c r="F218" s="72">
        <f t="shared" si="10"/>
        <v>-410</v>
      </c>
      <c r="G218" s="85">
        <f t="shared" si="11"/>
        <v>92.271442035815269</v>
      </c>
    </row>
    <row r="219" spans="1:7" ht="64.5">
      <c r="A219" s="71" t="s">
        <v>167</v>
      </c>
      <c r="B219" s="72"/>
      <c r="C219" s="72">
        <v>165</v>
      </c>
      <c r="D219" s="72"/>
      <c r="E219" s="85">
        <f t="shared" si="9"/>
        <v>0</v>
      </c>
      <c r="F219" s="72">
        <f t="shared" si="10"/>
        <v>0</v>
      </c>
      <c r="G219" s="85"/>
    </row>
    <row r="220" spans="1:7" ht="64.5">
      <c r="A220" s="71" t="s">
        <v>168</v>
      </c>
      <c r="B220" s="72">
        <v>88767</v>
      </c>
      <c r="C220" s="72"/>
      <c r="D220" s="72"/>
      <c r="E220" s="85"/>
      <c r="F220" s="72">
        <f t="shared" si="10"/>
        <v>-88767</v>
      </c>
      <c r="G220" s="85">
        <f t="shared" si="11"/>
        <v>0</v>
      </c>
    </row>
    <row r="221" spans="1:7" ht="39">
      <c r="A221" s="68" t="s">
        <v>169</v>
      </c>
      <c r="B221" s="56"/>
      <c r="C221" s="56"/>
      <c r="D221" s="56">
        <v>4669</v>
      </c>
      <c r="E221" s="58"/>
      <c r="F221" s="56">
        <f t="shared" si="10"/>
        <v>4669</v>
      </c>
      <c r="G221" s="58"/>
    </row>
    <row r="222" spans="1:7" ht="39">
      <c r="A222" s="71" t="s">
        <v>170</v>
      </c>
      <c r="B222" s="72"/>
      <c r="C222" s="72"/>
      <c r="D222" s="72">
        <v>4669</v>
      </c>
      <c r="E222" s="58"/>
      <c r="F222" s="72">
        <f t="shared" si="10"/>
        <v>4669</v>
      </c>
      <c r="G222" s="58"/>
    </row>
    <row r="223" spans="1:7" ht="26.25">
      <c r="A223" s="68" t="s">
        <v>171</v>
      </c>
      <c r="B223" s="56"/>
      <c r="C223" s="76"/>
      <c r="D223" s="56">
        <v>-6</v>
      </c>
      <c r="E223" s="58"/>
      <c r="F223" s="56">
        <f t="shared" si="10"/>
        <v>-6</v>
      </c>
      <c r="G223" s="58"/>
    </row>
    <row r="224" spans="1:7">
      <c r="A224" s="68" t="s">
        <v>172</v>
      </c>
      <c r="B224" s="56">
        <v>53267</v>
      </c>
      <c r="C224" s="56">
        <v>149430</v>
      </c>
      <c r="D224" s="56">
        <v>24608</v>
      </c>
      <c r="E224" s="58">
        <f t="shared" si="9"/>
        <v>16.467911396640567</v>
      </c>
      <c r="F224" s="56">
        <f t="shared" si="10"/>
        <v>-28659</v>
      </c>
      <c r="G224" s="58">
        <f t="shared" si="11"/>
        <v>46.197458088497569</v>
      </c>
    </row>
    <row r="225" spans="1:7" ht="64.5">
      <c r="A225" s="68" t="s">
        <v>173</v>
      </c>
      <c r="B225" s="56">
        <v>36799</v>
      </c>
      <c r="C225" s="56">
        <v>33</v>
      </c>
      <c r="D225" s="56">
        <v>24606</v>
      </c>
      <c r="E225" s="58">
        <f t="shared" si="9"/>
        <v>74563.636363636368</v>
      </c>
      <c r="F225" s="56">
        <f t="shared" si="10"/>
        <v>-12193</v>
      </c>
      <c r="G225" s="58">
        <f t="shared" si="11"/>
        <v>66.865947444224034</v>
      </c>
    </row>
    <row r="226" spans="1:7" ht="51.75">
      <c r="A226" s="68" t="s">
        <v>174</v>
      </c>
      <c r="B226" s="56">
        <v>-22250</v>
      </c>
      <c r="C226" s="56">
        <v>-16526</v>
      </c>
      <c r="D226" s="56">
        <v>-10466</v>
      </c>
      <c r="E226" s="58">
        <f t="shared" si="9"/>
        <v>63.330509500181535</v>
      </c>
      <c r="F226" s="56">
        <f>D226-B226</f>
        <v>11784</v>
      </c>
      <c r="G226" s="58">
        <f t="shared" si="11"/>
        <v>47.038202247191016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2024-02-21T10:12:03Z</cp:lastPrinted>
  <dcterms:created xsi:type="dcterms:W3CDTF">2008-11-29T07:38:34Z</dcterms:created>
  <dcterms:modified xsi:type="dcterms:W3CDTF">2024-02-21T10:12:40Z</dcterms:modified>
</cp:coreProperties>
</file>