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4880" windowHeight="11820"/>
  </bookViews>
  <sheets>
    <sheet name="2022" sheetId="3" r:id="rId1"/>
  </sheets>
  <definedNames>
    <definedName name="_xlnm._FilterDatabase" localSheetId="0" hidden="1">'2022'!$A$7:$M$766</definedName>
    <definedName name="_xlnm.Print_Area" localSheetId="0">'2022'!$A$1:$M$769</definedName>
  </definedNames>
  <calcPr calcId="125725" iterateDelta="1E-4"/>
</workbook>
</file>

<file path=xl/calcChain.xml><?xml version="1.0" encoding="utf-8"?>
<calcChain xmlns="http://schemas.openxmlformats.org/spreadsheetml/2006/main">
  <c r="L30" i="3"/>
  <c r="K507"/>
  <c r="M562"/>
  <c r="L562"/>
  <c r="K562"/>
  <c r="M582"/>
  <c r="L582"/>
  <c r="K582"/>
  <c r="M608"/>
  <c r="L608"/>
  <c r="K608"/>
  <c r="M664"/>
  <c r="L664"/>
  <c r="K664"/>
  <c r="M678"/>
  <c r="L678"/>
  <c r="K678"/>
  <c r="M683"/>
  <c r="L683"/>
  <c r="K683"/>
  <c r="M695"/>
  <c r="L695"/>
  <c r="K695"/>
  <c r="M702"/>
  <c r="L702"/>
  <c r="K702"/>
  <c r="K705"/>
  <c r="L724"/>
  <c r="M724"/>
  <c r="K724"/>
  <c r="M738"/>
  <c r="L738"/>
  <c r="K738"/>
  <c r="M746"/>
  <c r="L491"/>
  <c r="K487"/>
  <c r="M482"/>
  <c r="M481"/>
  <c r="M480"/>
  <c r="M478"/>
  <c r="K478"/>
  <c r="M477"/>
  <c r="K477"/>
  <c r="M476"/>
  <c r="K476"/>
  <c r="M475"/>
  <c r="M474"/>
  <c r="M473"/>
  <c r="K473"/>
  <c r="M472"/>
  <c r="M471"/>
  <c r="K471"/>
  <c r="M470"/>
  <c r="M469"/>
  <c r="K469"/>
  <c r="M468"/>
  <c r="M467"/>
  <c r="K467"/>
  <c r="M466"/>
  <c r="M465"/>
  <c r="K465"/>
  <c r="M464"/>
  <c r="M463"/>
  <c r="K463"/>
  <c r="M462"/>
  <c r="M461"/>
  <c r="K461"/>
  <c r="M460"/>
  <c r="M459"/>
  <c r="K459"/>
  <c r="M458"/>
  <c r="M457"/>
  <c r="K457"/>
  <c r="M456"/>
  <c r="M455"/>
  <c r="M454"/>
  <c r="K454"/>
  <c r="M453"/>
  <c r="M452"/>
  <c r="K452"/>
  <c r="M451"/>
  <c r="M450"/>
  <c r="K450"/>
  <c r="M449"/>
  <c r="M448"/>
  <c r="K448"/>
  <c r="M447"/>
  <c r="M446"/>
  <c r="K446"/>
  <c r="M445"/>
  <c r="M444"/>
  <c r="K444"/>
  <c r="M443"/>
  <c r="M442"/>
  <c r="K442"/>
  <c r="M441"/>
  <c r="M440"/>
  <c r="K440"/>
  <c r="M439"/>
  <c r="M438"/>
  <c r="K438"/>
  <c r="M437"/>
  <c r="M436"/>
  <c r="M435"/>
  <c r="M434"/>
  <c r="K434"/>
  <c r="M433"/>
  <c r="K433"/>
  <c r="M432"/>
  <c r="K432"/>
  <c r="M431"/>
  <c r="K431"/>
  <c r="M430"/>
  <c r="K430"/>
  <c r="M429"/>
  <c r="K429"/>
  <c r="M428"/>
  <c r="K428"/>
  <c r="M427"/>
  <c r="K427"/>
  <c r="M426"/>
  <c r="K426"/>
  <c r="M425"/>
  <c r="K425"/>
  <c r="M424"/>
  <c r="K424"/>
  <c r="M423"/>
  <c r="K423"/>
  <c r="M422"/>
  <c r="K422"/>
  <c r="M421"/>
  <c r="K421"/>
  <c r="M420"/>
  <c r="K420"/>
  <c r="M419"/>
  <c r="M30" s="1"/>
  <c r="K419"/>
  <c r="K30" s="1"/>
  <c r="L509"/>
  <c r="L507" s="1"/>
  <c r="M509"/>
  <c r="M507" s="1"/>
  <c r="H533"/>
  <c r="I533"/>
  <c r="L536"/>
  <c r="L547"/>
  <c r="M547"/>
  <c r="L551"/>
  <c r="L705"/>
  <c r="M705"/>
  <c r="K747"/>
  <c r="K746" s="1"/>
  <c r="L747"/>
  <c r="L746" s="1"/>
  <c r="M747"/>
  <c r="K764"/>
  <c r="L766" l="1"/>
  <c r="K766"/>
  <c r="M766"/>
</calcChain>
</file>

<file path=xl/sharedStrings.xml><?xml version="1.0" encoding="utf-8"?>
<sst xmlns="http://schemas.openxmlformats.org/spreadsheetml/2006/main" count="3637" uniqueCount="1341">
  <si>
    <t>№ п/п</t>
  </si>
  <si>
    <t>1</t>
  </si>
  <si>
    <t>6</t>
  </si>
  <si>
    <t>3</t>
  </si>
  <si>
    <t>2</t>
  </si>
  <si>
    <t>7</t>
  </si>
  <si>
    <t>8</t>
  </si>
  <si>
    <t>4</t>
  </si>
  <si>
    <t>Наименование государственной услуги (работы)</t>
  </si>
  <si>
    <t>Реестровый номер услуги или код базовой услуги из базового (отраслевого) или регионального перечня услуг (работ)</t>
  </si>
  <si>
    <t>Натуральные показатели</t>
  </si>
  <si>
    <t>Предоставление субсидии по конкретному показателю</t>
  </si>
  <si>
    <t>Наименование показателя, характеризующего объем государственной услуги (работы)</t>
  </si>
  <si>
    <t>Единица измерения</t>
  </si>
  <si>
    <t>Код (коды) бюджетной классификации</t>
  </si>
  <si>
    <t>5</t>
  </si>
  <si>
    <t>Наименование главного распорядителя бюджетных средств</t>
  </si>
  <si>
    <t>Администрация Курской области</t>
  </si>
  <si>
    <t>Сведения о выполнении государственными учреждениями Курской области государственных заданий на оказание государственных услуг (выполнение работ), а также об объемах финансового обеспечения выполнения государственных заданий на оказание соответствующих услуг (выполнения работ) за 2022 год</t>
  </si>
  <si>
    <t>Министерство образования и науки Курской области</t>
  </si>
  <si>
    <t>Министерство здравоохранения Курской области</t>
  </si>
  <si>
    <t>Министерство социального обеспечения, материнства и детства Курской области</t>
  </si>
  <si>
    <t>Министерство культуры Курской области</t>
  </si>
  <si>
    <t>Министерство жилищно-коммунального хозяйства и ТЭК Курской области</t>
  </si>
  <si>
    <t>Министерство строительства Курской области</t>
  </si>
  <si>
    <t>Министерство физической культуры и спорта Курской области</t>
  </si>
  <si>
    <t>Комитет информации и печати Курской области</t>
  </si>
  <si>
    <t>Министерство имущества Курской области</t>
  </si>
  <si>
    <t>Министерство внутренней и молодежной политики Курской области</t>
  </si>
  <si>
    <t>Комитет архитектуры и градостроительства Курской области</t>
  </si>
  <si>
    <t>Управление ветеринарии Курской области</t>
  </si>
  <si>
    <t>Министерство природных ресурсов Курской области</t>
  </si>
  <si>
    <t>Министерство промышленности, торговли и предпринимательства Курской области</t>
  </si>
  <si>
    <t>Государственная инспекция строительного надзора Курской области</t>
  </si>
  <si>
    <t>Комитет по охране объектов культурного наследия Курской области</t>
  </si>
  <si>
    <t>Министерство цифрового развития и связи Курской области</t>
  </si>
  <si>
    <t>Комитет региональной безопасности Курской области</t>
  </si>
  <si>
    <t>ВСЕГО</t>
  </si>
  <si>
    <t>Первоначально утвержденные плановые значения</t>
  </si>
  <si>
    <t>Исполнение</t>
  </si>
  <si>
    <t>Первоначально утвержденные плановые значения*</t>
  </si>
  <si>
    <t>**в соответствии с Законом Курской области от 14.12.2022 № 143-ЗКО «О внесении изменений в Закон Курской области «Об областном бюджете на 2022 год и на плановый период 2023 и 2024 годов»»</t>
  </si>
  <si>
    <t>*в соответствии с Законом Курской области от 07.12.2021 № 115-ЗКО «Об областном бюджете на 2022 год и на плановый период 2023 и 2024 годов»</t>
  </si>
  <si>
    <t>Объем субсидий на финансовое обеспечение оказания соответствующей государственной услуги (выполнения работы), рублей</t>
  </si>
  <si>
    <t>Содержание (эксплуатация) имущества, находящегося в государственной (муниципальной) собственности</t>
  </si>
  <si>
    <t>841119.Р.49.0.8III0001002</t>
  </si>
  <si>
    <t>801 0113 8120010010 611</t>
  </si>
  <si>
    <t xml:space="preserve">Организация и осуществление транспортного  обслуживания должностных лиц государственых органов и государственных учреждений  </t>
  </si>
  <si>
    <t>493939.Р.49.1.7III0001001</t>
  </si>
  <si>
    <t>машино-час</t>
  </si>
  <si>
    <t>Протокольное сопровождение мероприятий, техническое и организационное обеспечение документационного оборота Правительства Курской области, Администрации Курской области</t>
  </si>
  <si>
    <t>821100.Р.49.1.32II0001002</t>
  </si>
  <si>
    <t>человек</t>
  </si>
  <si>
    <t>Обеспечение деятельности Губернатора Курской области, Правительства Курской области и Администрации Курской области</t>
  </si>
  <si>
    <t>841100.Р.49.1.32VI0002002</t>
  </si>
  <si>
    <t>Юридическое сопровождение деятельности Правительства Курской области, Администрации Курской области</t>
  </si>
  <si>
    <t>841100.Р.49.1.322Х0001001</t>
  </si>
  <si>
    <t>Аренда нежилых помещений с целью предоставления их в безвозмездное пользование исполнительным органам Курской области</t>
  </si>
  <si>
    <t>682000.Р.49.1.322.0001000</t>
  </si>
  <si>
    <t>Осуществление издательской деятельности</t>
  </si>
  <si>
    <t>581300.Р.49.1.5.2.0001001</t>
  </si>
  <si>
    <t>штук</t>
  </si>
  <si>
    <t>811 1202 2310398702 621</t>
  </si>
  <si>
    <t>Производство и распространение телепрограмм</t>
  </si>
  <si>
    <t>602000.Р.49.1.5.2.0002001</t>
  </si>
  <si>
    <t>часы</t>
  </si>
  <si>
    <t>811 1201 2310398702 621</t>
  </si>
  <si>
    <t>Производство и распространение радиопрограмм</t>
  </si>
  <si>
    <t>601000.Р.49.1.5.2.0001001</t>
  </si>
  <si>
    <t>минуты</t>
  </si>
  <si>
    <t>Производство и выпуск сетевого издания</t>
  </si>
  <si>
    <t>631200.Р.49.1.5.2.0001000</t>
  </si>
  <si>
    <t>Поддержка выставочной деятельности</t>
  </si>
  <si>
    <t>823000.Р.49.1.4.20002001</t>
  </si>
  <si>
    <t>Количество юридических лиц, физических лиц, субъектов малого и среднего предпринимательства, обратившихся за услугой (работой)</t>
  </si>
  <si>
    <t>единиц</t>
  </si>
  <si>
    <t>822 0412 1420510010 611</t>
  </si>
  <si>
    <t>Деятельность по созданию и использованию баз данных и информационных ресурсов</t>
  </si>
  <si>
    <t>631110.Р.49.1.4.2.0002001</t>
  </si>
  <si>
    <t>Работа по содержанию (эксплуатации) имущества, находящегося в государственной (муниципальной) собственности</t>
  </si>
  <si>
    <t>811010.Р.49.1.42130001001</t>
  </si>
  <si>
    <t>Осуществление строительньного контроля при выполнении работ по капитальному ремонту зданий, строений, сооружений объектов,   находящихся в собственности Курской области за счет областных субсидий областными и муниципальными заказчиками</t>
  </si>
  <si>
    <t>711200.Р.49.0.14IX0001000</t>
  </si>
  <si>
    <t>834 0113 8120010010 611</t>
  </si>
  <si>
    <t>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t>
  </si>
  <si>
    <t>Количество услуг</t>
  </si>
  <si>
    <t xml:space="preserve"> 838 0113 1430110010 621</t>
  </si>
  <si>
    <t>841100.Р.49.0.6.1.0003001</t>
  </si>
  <si>
    <t>Регистрация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на безвозмездной основе</t>
  </si>
  <si>
    <t>631100.Р.49.0.6.120001001</t>
  </si>
  <si>
    <t>Прием заявлений о включении в список избирателей, участников референдума по месту нахождения при проведении выборов Президента Российской Федерации, выборов в органы государственной власти субъекта Российской Федерации, референдума субъекта Российской Федерации в соответствии с порядком включения в список избирателей, участников референдума по месту нахождения, установленным Центральной избирательной комиссией Российской Федерациие</t>
  </si>
  <si>
    <t>841100.Р.49.0.6.130002001</t>
  </si>
  <si>
    <t>Организация предоставления услуг юридическим лицам и индивидуальным предпринимателям, связанных с предоставлением государственных и муниципальных услуг, необходимых для начала осуществления и развития предпринимательской деятельности</t>
  </si>
  <si>
    <t>841100.Р.49.0.6.1.0004001</t>
  </si>
  <si>
    <t>Подбор по заданным параметрам информации о недвижимом имуществе, включенном в перечни государственного и муниципального имущества, предусмотренные частью 4 статьи 18 Федерального закона от 24 июля 2007 г.      № 209-ФЗ «О развитии малого и среднего предпринимательства в Российской Федерации», и свободном от прав третьих лиц</t>
  </si>
  <si>
    <t>702200.Р.49.0..6150002001</t>
  </si>
  <si>
    <t>Предоставление по заданным параметрам информации о формах и условиях финансовой поддержки субъектов малого и среднего предпринимательства</t>
  </si>
  <si>
    <t>702200.Р.49.0..6170002001</t>
  </si>
  <si>
    <t>702200.Р.49.0..6180002001</t>
  </si>
  <si>
    <t>Предоставление информации об органах государственной власти Российской Федерации, органах местного самоуправления, организациях, образующих инфраструктуру поддержки субъектов малого и среднего предпринимательства, о мерах и условиях поддержки, предоставляемой на федеральном, региональном и муниципальном уровнях субъектам малого и среднего предпринимательства</t>
  </si>
  <si>
    <t>702200.Р.49.0..6190002001</t>
  </si>
  <si>
    <t>Информирование о тренингах по программам обучения АО «Корпорация «МСП» и электронной записи на участие в таких тренингах</t>
  </si>
  <si>
    <t>702200.Р.49.0..6100002001</t>
  </si>
  <si>
    <t xml:space="preserve">Организация консультаций по повышению  финансовой грамотности населения на базе филиалов АУ КО "МФЦ" </t>
  </si>
  <si>
    <t>691000.Р.49.0.6.1.0002001</t>
  </si>
  <si>
    <t xml:space="preserve"> 838 0113 86В0011494 621</t>
  </si>
  <si>
    <t>631110.Р.49.0.6.2х0001000</t>
  </si>
  <si>
    <t>352200.Р.49.0.6.3х0001000</t>
  </si>
  <si>
    <t>631100.Р.49.0.33Х10001000</t>
  </si>
  <si>
    <t>639910.Р.49.0.61150001000</t>
  </si>
  <si>
    <t>649919.Р.49.0.61110001000</t>
  </si>
  <si>
    <t xml:space="preserve">Осуществление функций  регионального контакт-центра оперативной помощи гражданам в условиях распространения  новой коронавирусной инфекции COVID-19 по единому номеру «122» </t>
  </si>
  <si>
    <t>822000.Р.49.1.33210001000</t>
  </si>
  <si>
    <t>комитет региональной безопасности Курской области</t>
  </si>
  <si>
    <t>Реализация дополнительных профессиональных  программ повышения квалификации</t>
  </si>
  <si>
    <t>854200.Р.49.0..2810001000</t>
  </si>
  <si>
    <t>843 0705 0910110010 611</t>
  </si>
  <si>
    <t xml:space="preserve">Работа по профилактике неинфекционных заболеваний, формирование здорового образа жизни и санитарно-гигиеническое просвещение населения </t>
  </si>
  <si>
    <t>862110.Р.49.1.12180001003</t>
  </si>
  <si>
    <t>Количество мероприятий</t>
  </si>
  <si>
    <t>штука</t>
  </si>
  <si>
    <t>804 0909 0110110010 611</t>
  </si>
  <si>
    <t>Первичная медико-санитарная помощь, не включенная в базовую программу обязательного медицинского страхования (по профилю «Наркология»)</t>
  </si>
  <si>
    <t>860000О.99.0.АД57AA46002</t>
  </si>
  <si>
    <t>Число посещений с профилактическими и иными целями</t>
  </si>
  <si>
    <t>условная единица</t>
  </si>
  <si>
    <t>804 0902 0110410010 611</t>
  </si>
  <si>
    <t>Первичная медико-санитарная помощь, не включенная в базовую программу обязательного медицинского страхования (по профилю «Фтизиатрия»)</t>
  </si>
  <si>
    <t>860000О.99.0.АД57AA49002</t>
  </si>
  <si>
    <t>Первичная медико-санитарная помощь, не включенная в базовую программу обязательного медицинского страхования (по профилю «Психиатрия»)</t>
  </si>
  <si>
    <t>860000О.99.0.АД57AA43003</t>
  </si>
  <si>
    <t>Первичная медико-санитарная помощь, не включенная в базовую программу обязательного медицинского страхования (по профилю «Венерология»)</t>
  </si>
  <si>
    <t>860000О.99.0.АД57AA34003</t>
  </si>
  <si>
    <t>Первичная медико-санитарная помощь, не включенная в базовую программу обязательного медицинского страхования (по профилю «ВИЧ-инфекция»)</t>
  </si>
  <si>
    <t>860000О.99.0.АД57AA40002</t>
  </si>
  <si>
    <t xml:space="preserve">Первичная медико-санитарная помощь, не включенная в базовую программу обязательного медицинского страхования </t>
  </si>
  <si>
    <t>860000О.99.0.АД57AA31002</t>
  </si>
  <si>
    <t>Число обращений в связи с заболеваниями</t>
  </si>
  <si>
    <t>Первичная медико-санитарная помощь, не включенная в базовую программу обязательного медицинского страхования (по профилю «Профпатология»)</t>
  </si>
  <si>
    <t>860000О.99.0.АД57AA80002</t>
  </si>
  <si>
    <t xml:space="preserve">Судебно-психиатрическая экспертиза </t>
  </si>
  <si>
    <t>861014.Р.49.1.12160001003</t>
  </si>
  <si>
    <t>Количество экспертиз</t>
  </si>
  <si>
    <t>Медицинское освидетельствование на состояние опьянения (алкогольного, наркотического или иного токсического)</t>
  </si>
  <si>
    <t>861015.Р.49.1.1.2.0001003</t>
  </si>
  <si>
    <t>Количество освидетельствований</t>
  </si>
  <si>
    <t>Первичная медико-санитарная помощь в части диагностики и лечения по профилю «Генетика»</t>
  </si>
  <si>
    <t>800000О.99.0.АД57AA83004</t>
  </si>
  <si>
    <t>Число исследований</t>
  </si>
  <si>
    <t>единица</t>
  </si>
  <si>
    <t>Диспансерное наблюдение</t>
  </si>
  <si>
    <t>869010.Р.49.1.12IX0001000</t>
  </si>
  <si>
    <t>Количество человек</t>
  </si>
  <si>
    <t>804 0909 011N210010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</si>
  <si>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«Фтизиатрия» </t>
  </si>
  <si>
    <t>860000О.99.0.АД59AA04001</t>
  </si>
  <si>
    <t>Случаи госпитализации</t>
  </si>
  <si>
    <t>804 0901 0120110010 611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</si>
  <si>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«Венерологиия» </t>
  </si>
  <si>
    <t>860000О.99.0.АД59AA06001</t>
  </si>
  <si>
    <t>804 0901 0120210010 611</t>
  </si>
  <si>
    <t>860000О.99.0.АД59АА07002</t>
  </si>
  <si>
    <t>Случаи лечения</t>
  </si>
  <si>
    <t>804 0903 0120210010 611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</si>
  <si>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«Наркология» </t>
  </si>
  <si>
    <t>860000О.99.0.АД59AA02001</t>
  </si>
  <si>
    <t>804 0901 0120310010 611</t>
  </si>
  <si>
    <t>860000О.99.0.АД59АА03002</t>
  </si>
  <si>
    <t>804 0903 0120310010 611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</si>
  <si>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«Психиатрия» </t>
  </si>
  <si>
    <t>860000О.99.0.АД59AA00001</t>
  </si>
  <si>
    <t>860000О.99.0.АД59АА01002</t>
  </si>
  <si>
    <t>804 0903 0120410010 611</t>
  </si>
  <si>
    <t xml:space="preserve">Судебно-психиатрическая  экспертиза </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</si>
  <si>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«Инфекционные болезни (в части синдрома приобретенного иммунодефицита (ВИЧ-инфекции)» </t>
  </si>
  <si>
    <t>860000О.99.0.АД59AA08001</t>
  </si>
  <si>
    <t xml:space="preserve">Патологическая анатомия </t>
  </si>
  <si>
    <t>869019.Р.49.1.12130001003</t>
  </si>
  <si>
    <t>Количество исследований</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</si>
  <si>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«Профпатология» </t>
  </si>
  <si>
    <t>860000О.99.0.АД59АА12001</t>
  </si>
  <si>
    <t>Консультация врача-психиатра</t>
  </si>
  <si>
    <t>861000.Р.49.0.1.х.0001000</t>
  </si>
  <si>
    <t>Количество консультаций</t>
  </si>
  <si>
    <t xml:space="preserve">Специализированная медицинская помощь (за исключением высокотехнологичной медицинской помощи),   включенная в базовую программу обязательного медицинского страхования </t>
  </si>
  <si>
    <t>860000О.99.0.АД60AA00002</t>
  </si>
  <si>
    <t>Высокотехнологичная медицинская помощь, не включенная в базовую программу обязательного медицинского страхования (по профилю «Травматология – ортопедия» )</t>
  </si>
  <si>
    <t>861000О.99.0.АЖ04БК39000</t>
  </si>
  <si>
    <t>Число пациентов</t>
  </si>
  <si>
    <t>804 0901 01207R4020 611</t>
  </si>
  <si>
    <t xml:space="preserve">Высокотехнологичная медицинская помощь, не включенная в базовую программу обязательного медицинского страхования (по профилю «Сердечно-сосудистая хирургия») </t>
  </si>
  <si>
    <t>861000О.99.0.АЖ04АЮ56002</t>
  </si>
  <si>
    <t>861000О.99.0.АЖ04АЮ61001</t>
  </si>
  <si>
    <t>804 0901 012N210010 611</t>
  </si>
  <si>
    <t xml:space="preserve">Высокотехнологичная медицинская помощь, не включенная в базовую программу обязательного медицинского страхования (по профилю «Офтальмология») </t>
  </si>
  <si>
    <t xml:space="preserve">Высокотехнологичная медицинская помощь, не включенная в базовую программу обязательного медицинского страхования (по профилю «Онкология») </t>
  </si>
  <si>
    <t xml:space="preserve">Заготовка, хранение, транспортировка и обеспечение безопасности донорской крови и ее компонентов </t>
  </si>
  <si>
    <t>869016.Р.49.1.12110001003</t>
  </si>
  <si>
    <t>Литры</t>
  </si>
  <si>
    <t xml:space="preserve">Скорая, в том числе скорая специализированная, медицинская помощь (включая медицинскую эвакуацию), включенная в базовую программу обязательного медицинского страхования, а также оказание медицинской помощи при чрезвычайных ситуациях </t>
  </si>
  <si>
    <t>860000О.99.0.АД61АА02001</t>
  </si>
  <si>
    <t>804 0904 0130110010 611</t>
  </si>
  <si>
    <t xml:space="preserve">Паллиативная медицинская помощь </t>
  </si>
  <si>
    <t>860000О.99.0.БЗ68АА04000</t>
  </si>
  <si>
    <t>Количество койко-дней</t>
  </si>
  <si>
    <t>койко-день</t>
  </si>
  <si>
    <t>804 0901 0150110010 614</t>
  </si>
  <si>
    <t>860000О.99.0.БЗ68АА03000</t>
  </si>
  <si>
    <t>Число посещений</t>
  </si>
  <si>
    <t>804 0902 0150210010 614</t>
  </si>
  <si>
    <t>804 0902 0150110010 614</t>
  </si>
  <si>
    <t>860000О.99.0.БЗ68АА01000</t>
  </si>
  <si>
    <t>Количество вызовов</t>
  </si>
  <si>
    <t xml:space="preserve">единица </t>
  </si>
  <si>
    <t>804 0901 0150210010 614</t>
  </si>
  <si>
    <t xml:space="preserve">Реализация дополнительных профессиональных программ повышения квалификации </t>
  </si>
  <si>
    <t>804200О.99.0.ББ60АБ24001</t>
  </si>
  <si>
    <t>Количество человеко-часов</t>
  </si>
  <si>
    <t>человеко-час</t>
  </si>
  <si>
    <t>804 0704 016N510010 611</t>
  </si>
  <si>
    <t xml:space="preserve">Реализация дополнительных профессиональных программ профессиональной переподготовки </t>
  </si>
  <si>
    <t>804200О.99.0.ББ59АБ24001</t>
  </si>
  <si>
    <t xml:space="preserve">Судебно-медицинская экспертиза </t>
  </si>
  <si>
    <t>869019.Р.49.1.12120001003</t>
  </si>
  <si>
    <t>804 0909 0170310010 611</t>
  </si>
  <si>
    <t>Транспортировка тел умерших, не связанная с предоставлением ритуальных услуг</t>
  </si>
  <si>
    <t>869019.Р.49.1.12140001003</t>
  </si>
  <si>
    <t>1 час работы бригады</t>
  </si>
  <si>
    <t>Ведение информационных ресурсов и баз данных</t>
  </si>
  <si>
    <t>631111.Р.49.1.12170001003</t>
  </si>
  <si>
    <t>Количество информационных ресурсов и баз данных</t>
  </si>
  <si>
    <t>804 0909 0180210010 611</t>
  </si>
  <si>
    <t>Медицинское сопровождение по медицинским показаниям больных, страдающих хронической почечной недостаточностью, к месту проведения амбулаторного гемодиализа и после его проведения</t>
  </si>
  <si>
    <t>869012.Р.49.1.1.2.0001003</t>
  </si>
  <si>
    <t>Количество единиц</t>
  </si>
  <si>
    <t xml:space="preserve">Скорая, в том числе специализированная, медицинская помощь (включая медицинскую эвакуацию), не включенная в базовую программу обязательного медицинского страхования  </t>
  </si>
  <si>
    <t>804 0904 0190110010 611</t>
  </si>
  <si>
    <t>Реализация образовательных программ среднего профессионального образования - программ подготовки специалистов среднего звена</t>
  </si>
  <si>
    <t>852101О.99.0.ББ28ПЗ12000</t>
  </si>
  <si>
    <t>Численность обучающихся</t>
  </si>
  <si>
    <t>804 0704 023N510010 611 
804 0704 0231153630 611</t>
  </si>
  <si>
    <t>852101О.99.0.ББ28ПЖ88000</t>
  </si>
  <si>
    <t>852101О.99.0.ББ28ПЗ32000</t>
  </si>
  <si>
    <t>852101О.99.0.ББ28ОО28000</t>
  </si>
  <si>
    <t>852101О.99.0.ББ28ОМ36000</t>
  </si>
  <si>
    <t>852101О.99.0.ББ28ОХ00000</t>
  </si>
  <si>
    <t xml:space="preserve">Предоставление социального обслуживания в форме на дому </t>
  </si>
  <si>
    <t>880000О.99.0.АЭ22АА00000</t>
  </si>
  <si>
    <t>Численность граждан, получивших социальные услуги</t>
  </si>
  <si>
    <t>805 1002 0320510010 614</t>
  </si>
  <si>
    <t>880000О.99.0.АЭ26АА00000</t>
  </si>
  <si>
    <t>805 100 20320510010 614</t>
  </si>
  <si>
    <t>880000О.99.0.АЭ26АА01000</t>
  </si>
  <si>
    <t xml:space="preserve">880000О.99.0.АЭ22АА01000 </t>
  </si>
  <si>
    <t>880000О.99.0.АЭ22АА75000</t>
  </si>
  <si>
    <t xml:space="preserve">880000О.99.0.АЭ22АА78000 </t>
  </si>
  <si>
    <t xml:space="preserve">880000О.99.0.АЭ22АА80000 </t>
  </si>
  <si>
    <t xml:space="preserve">880000О.99.0.АЭ26АА04000 </t>
  </si>
  <si>
    <t>880000О.99.0.АЭ22АА73000</t>
  </si>
  <si>
    <t>Предоставление социального обслуживания в полустационарной форме</t>
  </si>
  <si>
    <t>870000О.99.0.АЭ21АА01000</t>
  </si>
  <si>
    <t>870000О.99.0.АЭ25АА01000</t>
  </si>
  <si>
    <t xml:space="preserve">870000О.99.0.АЭ21АА04000 </t>
  </si>
  <si>
    <t>870000О.99.0.АЭ25АА00000</t>
  </si>
  <si>
    <t>Предоставление социального обслуживания в стационарной форме</t>
  </si>
  <si>
    <t>870000О.99.0.АЭ20АА01000</t>
  </si>
  <si>
    <t>805 1002 0320510010 611</t>
  </si>
  <si>
    <t>870000О.99.0.АЭ20АА00000</t>
  </si>
  <si>
    <t>870000О.99.0.АЭ24АА00000</t>
  </si>
  <si>
    <t>870000О.99.0.АЭ24АА01000</t>
  </si>
  <si>
    <t>Организация отдыха семей, взявших на воспитание детей-сирот и детей, оставшихся без попечения родителей</t>
  </si>
  <si>
    <t>869019.Р.49.0..2110001002</t>
  </si>
  <si>
    <t>Количество граждан, получивших социальные услуги</t>
  </si>
  <si>
    <t>805 0905 0311910010 621</t>
  </si>
  <si>
    <t xml:space="preserve">Обеспечение отдельных категорий граждан продовольственными товарами по сниженным ценам в автономном социальном учреждении Курской области  «Ветеран» </t>
  </si>
  <si>
    <t>881000.Р.49.0..2120001002</t>
  </si>
  <si>
    <t>805 1002 0311910010 621</t>
  </si>
  <si>
    <t>804 0901 0120610010 611
804 0909 0120610010 611
804 1004 0120610010 611</t>
  </si>
  <si>
    <t>804 0901 0120410010 611
804 1004 0120410010 611</t>
  </si>
  <si>
    <t>Реализация дополнительных профессиональных программ повышения квалификации</t>
  </si>
  <si>
    <t>804200О.99.0.ББ60АА72001</t>
  </si>
  <si>
    <t>807 0705 0230310010 621</t>
  </si>
  <si>
    <t>Осуществление архитектурно-строительного проектирования</t>
  </si>
  <si>
    <t xml:space="preserve">721100.Р.49.1.14210002001 </t>
  </si>
  <si>
    <t>Количество объектов, штука</t>
  </si>
  <si>
    <t>808 0113 0510710010 611</t>
  </si>
  <si>
    <t>Ведение государственной информационной системы обеспечения градостроительной деятельности, в том числе государственной информационной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 в пределах компетенции, установленной Градостроительным кодексом Российской Федерации</t>
  </si>
  <si>
    <t>631110.Р.49.1.22II0001001 (22.2.1.1)</t>
  </si>
  <si>
    <t xml:space="preserve">816 0113 0510710010 611 </t>
  </si>
  <si>
    <t>Подготовка проекта изменений схемы территориального планирования Курской области</t>
  </si>
  <si>
    <t>711120.Р.49.1.22I20001001</t>
  </si>
  <si>
    <t>Количество сопутствующих документов и нормативных актов</t>
  </si>
  <si>
    <t>Рассмотрение заявлений, связанных с наличием ошибок, допущенных при определении кадастровой стоимости (в бумажном и электронном виде)</t>
  </si>
  <si>
    <t>749000.P.49.0.15VI0001001</t>
  </si>
  <si>
    <t xml:space="preserve">Колличество рассмотренных заявлений, связанных с наличием ошибок, допущенных при определении кадастровой стоимости </t>
  </si>
  <si>
    <t>Разъяснение результатов определения кадастровой стоимости (в бумажном и электронном виде)</t>
  </si>
  <si>
    <t>749000.P.49.0.15110003001</t>
  </si>
  <si>
    <t xml:space="preserve">Колличество объектов недвижимости, в отношении которых представлены разъяснения </t>
  </si>
  <si>
    <t>Представление в федеральный орган исполнительной власти, осуществляющий государственный кадастровый учет и государственную регистрацию прав, информации, необходимой для ведения Единого государственного реестра недвижимости (в электронном виде)</t>
  </si>
  <si>
    <t>749000.P.49.0.15XI0001001</t>
  </si>
  <si>
    <t>Объем представленной информации</t>
  </si>
  <si>
    <t>Использование технических паспортов, оценочной и иной учетно-технической документации (в бумажном и электронном виде)</t>
  </si>
  <si>
    <t>749000.P.49.0.15.70001001</t>
  </si>
  <si>
    <t>Колличество выданных копий документов</t>
  </si>
  <si>
    <t>Сбор, обработка, систематизация, накопление и хранение информации при определении кадастровой стоимости и формируемой в результате ее проведения (в бумажном и электронном  виде)</t>
  </si>
  <si>
    <t>749000.P.49.1.15VV0001001</t>
  </si>
  <si>
    <t xml:space="preserve">Колличество отчетов о сборе, обработке, систематизации и хранении информации </t>
  </si>
  <si>
    <t>Определение кадастровой стоимости объектов недвижимости в соответствии со статьей 14 Федерального закона от 03.07.2016 №237-ФЗ «О государственной кадастровой оценке» (в бумажном и электронном виде)</t>
  </si>
  <si>
    <t>749000.P.49.1.15.80001001</t>
  </si>
  <si>
    <t>Колличество объектов недвижимости, для которых определена кадастровая стоимость</t>
  </si>
  <si>
    <t>Определение кадастровой стоимости объектов недвижимости в соответствии со статьей 16 Федерального закона от 03.07.2016 №237-ФЗ «О государственной кадастровой оценке» (в бумажном и электронном виде)</t>
  </si>
  <si>
    <t>749000.P.49.1.15990001001</t>
  </si>
  <si>
    <t>Сбор материалов для определения вида фактического использования объектов недвижимого имущества (зданий, строений, сооружений, помещений), в отношении которых налоговая база определяется как кадастровая стоимость (в бумажном и электронном виде)</t>
  </si>
  <si>
    <t>749000.P.49.1.15380001001</t>
  </si>
  <si>
    <t>Колличество обследованных объектов</t>
  </si>
  <si>
    <t>Подготовка документов, необходимых для государственной регистрации права собственности Курской области на объекты недвижимого имущества, земельные участки, находящиеся в собственности Курской области, а также земельные участки, государственная собственность на которые не разграничена, расположенные в границах города Курска (в бумажном и электронном виде)</t>
  </si>
  <si>
    <t>680000.Р.49.1.15390001001</t>
  </si>
  <si>
    <t>Колличество оформленных документов</t>
  </si>
  <si>
    <t>Обеспечение реализации полномочий Курской области по предоставлению земельных участков из земель сельскохозяйственного назначения, право государственной собственности на которые не разграничено (в бумажном и электронном виде)</t>
  </si>
  <si>
    <t>749000.Р.49.1.15410001001</t>
  </si>
  <si>
    <t>Колличество оформленных проектов договоров.ю правовых актов и решений</t>
  </si>
  <si>
    <t>Рассмотрение заявлений об установлении кадастровой стоимости объекта недвижимости в размере ее рыночной стоимости (в бумажном и электронном виде)</t>
  </si>
  <si>
    <t>749000.P.49.1.15XL0001001</t>
  </si>
  <si>
    <t xml:space="preserve">Колличество рассмотренных заявлений об устанвлении кадастровой стоимости объекта недвижимости в размере его рыночной стоимости </t>
  </si>
  <si>
    <t xml:space="preserve">812 0113 2510110010 611 </t>
  </si>
  <si>
    <t xml:space="preserve">единиц </t>
  </si>
  <si>
    <t xml:space="preserve">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 </t>
  </si>
  <si>
    <t>852000О.99.0.АЦ44АА00003</t>
  </si>
  <si>
    <t>817 0405 1840110010 611</t>
  </si>
  <si>
    <t>852000О.99.0.АЦ44АА03003</t>
  </si>
  <si>
    <t>750000 Р.49.0.171200003002</t>
  </si>
  <si>
    <t>852000О.99.0.АЦ44АА13003</t>
  </si>
  <si>
    <t>852000О.99.0.АЦ44АА15003</t>
  </si>
  <si>
    <t>750000 Р.49.0.175.0003002</t>
  </si>
  <si>
    <t>852000О.99.0.АЦ44АА29003</t>
  </si>
  <si>
    <t>750000 Р.49.0.179.0003002</t>
  </si>
  <si>
    <t>852000О.99.0.АЦ44АА25003</t>
  </si>
  <si>
    <t xml:space="preserve">750000 Р.49.0.17170003002 </t>
  </si>
  <si>
    <t>852000О.99.0.АЦ44АА07003</t>
  </si>
  <si>
    <t xml:space="preserve">750000 Р.49.0.17250002002 </t>
  </si>
  <si>
    <t xml:space="preserve">750000 Р.49.0.172I0001001 </t>
  </si>
  <si>
    <t>852000О.99.0.АЦ44АА01003</t>
  </si>
  <si>
    <t xml:space="preserve">750000 Р.49.0.17240002002 </t>
  </si>
  <si>
    <t xml:space="preserve">Проведение мероприятий по защите населения от болезней общих для человека и животных и пищевых отравлений </t>
  </si>
  <si>
    <t>852000О.99.0.АЦ47АА02004</t>
  </si>
  <si>
    <t xml:space="preserve">750000 Р.49.0.17220002002 </t>
  </si>
  <si>
    <t>852000О.99.0.АЦ47АА25004</t>
  </si>
  <si>
    <t>Министерство  природных ресурсов Курской области</t>
  </si>
  <si>
    <t>Предупреждение возникновения и распространения лесных пожаров, включая территорию ООПТ</t>
  </si>
  <si>
    <t>024000.Р.49.1..3270002001</t>
  </si>
  <si>
    <t>Устройство противопожарных минерализованных полос</t>
  </si>
  <si>
    <t>024000.Р.49.1.32140002001</t>
  </si>
  <si>
    <t>Прочистка и обновление противопожарных минерализованных полос</t>
  </si>
  <si>
    <t>024000.Р.49.1.32110002001</t>
  </si>
  <si>
    <t>Прием и учет сообщений о лесных пожарах, а также оповещение населения и противопожарных служб о пожарной опасности в лесах и лесных пожарах специализированными диспетчерскими службами</t>
  </si>
  <si>
    <t>единиц, месяцев</t>
  </si>
  <si>
    <t>1\12</t>
  </si>
  <si>
    <t>024000.Р.49.1..3210002001</t>
  </si>
  <si>
    <t>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</si>
  <si>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единиц, штука</t>
  </si>
  <si>
    <t>024000.Р.49.1..3280002001</t>
  </si>
  <si>
    <t>Организация
системы обнаружения и
учета лесных пожаров,
системы наблюдения за
их развитием с
использованием
наземных, авиационных
или космических средств</t>
  </si>
  <si>
    <t>гектаров</t>
  </si>
  <si>
    <t>Тушение пожаров в лесах</t>
  </si>
  <si>
    <t>024000.Р.49.1.32170002001</t>
  </si>
  <si>
    <t>Выполнение работ по отводу лесосек</t>
  </si>
  <si>
    <t>024000.Р.49.1.32270002001</t>
  </si>
  <si>
    <t>024000.Р.49.1.32280002001</t>
  </si>
  <si>
    <t xml:space="preserve">Осуществление лесовосстановления и лесоразведения </t>
  </si>
  <si>
    <t>024000.Р.49.1.32220002001</t>
  </si>
  <si>
    <t>Искусственное лесовосстановление путем посадки сеянцев, саженцев с открытой корневой системой</t>
  </si>
  <si>
    <t>024000.Р.49.1.32210002001</t>
  </si>
  <si>
    <t>Агротехнический уход за лесными культурами путем рыхления почвы с одновременным уничтожением травянистой и древесной растительности в рядах культур и междурядьях</t>
  </si>
  <si>
    <t>024000.Р.49.1.32300002001</t>
  </si>
  <si>
    <t>Рубки осветления, проводимые в целях ухода за лесами. Рубки прочистки, проводимые в целях ухода за лесами</t>
  </si>
  <si>
    <t>Профилактика возникновения очагов вредных организмов</t>
  </si>
  <si>
    <t>024000.Р.49.1.32260002001</t>
  </si>
  <si>
    <t>Лесопатологические обследования, в том числе инструментальным и (или) визуальным способами</t>
  </si>
  <si>
    <t>Организация мероприятий в сфере молодежной политики, направленных на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t>
  </si>
  <si>
    <t>932900.Р.49.1.19230001001</t>
  </si>
  <si>
    <t>813 0707 1210110010 611</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</si>
  <si>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</si>
  <si>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932900.Р.49.1.19.20002001</t>
  </si>
  <si>
    <t>Организация досуга детей, подростков и молодежи</t>
  </si>
  <si>
    <t>932900.Р.49.1.19.20005001</t>
  </si>
  <si>
    <t xml:space="preserve">Организация  специализированных (профильных) лагерей  </t>
  </si>
  <si>
    <t>854199.Р.49.1.19.20001000</t>
  </si>
  <si>
    <t>813 0707 1230110010 611</t>
  </si>
  <si>
    <t>Организация мероприятий в сфере молодежной политики , направленных на гражданское и патриотическое воспитание молодежи,воспитание толерантности в молодежной среде, формирование правовых, культурных и нравственных ценностей.</t>
  </si>
  <si>
    <t>854199.Р.49.1.19.30001000</t>
  </si>
  <si>
    <t>813 0707 1210210010 611</t>
  </si>
  <si>
    <t>852101О.99.0.ББ28АР12000</t>
  </si>
  <si>
    <t>852101О.99.0.ББ28АР52000</t>
  </si>
  <si>
    <t>852101О.99.0.ББ28БА08000</t>
  </si>
  <si>
    <t>852101О.99.0.ББ28БА48000</t>
  </si>
  <si>
    <t>852101О.99.0.ББ28БВ24000</t>
  </si>
  <si>
    <t>852101О.99.0.ББ28БВ48000</t>
  </si>
  <si>
    <t>852101О.99.0.ББ28БВ64000</t>
  </si>
  <si>
    <t>852101О.99.0.ББ28АЦ60000</t>
  </si>
  <si>
    <t>852101О.99.0.ББ28АЭ92000</t>
  </si>
  <si>
    <t>852101О.99.0.ББ28ДД64000</t>
  </si>
  <si>
    <t>852101О.99.0.ББ28ДЕ04000</t>
  </si>
  <si>
    <t>852101О.99.0.ББ28ЛО76000</t>
  </si>
  <si>
    <t>852101О.99.0.ББ28ЛП16000</t>
  </si>
  <si>
    <t>852101О.99.0.ББ28ЗЩ32000</t>
  </si>
  <si>
    <t>852101О.99.0.ББ28ИР76000</t>
  </si>
  <si>
    <t>852101О.99.0.ББ28СИ16000</t>
  </si>
  <si>
    <t>852101О.99.0.ББ28СЗ76000</t>
  </si>
  <si>
    <t>852101О.99.0.ББ28ЗХ00000</t>
  </si>
  <si>
    <t>852101О.99.0.ББ28БД40000</t>
  </si>
  <si>
    <t>8521010.99.0.ББ28ШБ84002</t>
  </si>
  <si>
    <t>8521010.99.0.ББ28ШВ24002</t>
  </si>
  <si>
    <t>8521010.99.0.ББ28ШЭ60002</t>
  </si>
  <si>
    <t>Реализация образовательных программ среднего профессионального образования - программ подготовки квалифицированных рабочих, служащих</t>
  </si>
  <si>
    <t>852101О.99.0.ББ29СР68002</t>
  </si>
  <si>
    <t>852101О.99.0.ББ29ГЦ12000</t>
  </si>
  <si>
    <t>852101О.99.0.ББ29АН96000</t>
  </si>
  <si>
    <t>852101О.99.0.ББ29КУ72000</t>
  </si>
  <si>
    <t>852101О.99.0.ББ29МП56000</t>
  </si>
  <si>
    <t>852101О.99.0.ББ29СП24002</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</si>
  <si>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</si>
  <si>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804200О.99.0.ББ65АД01000</t>
  </si>
  <si>
    <t>Реализация дополнительных общеразвивающих программ</t>
  </si>
  <si>
    <t>804200О.99.0.ББ52АЖ48000</t>
  </si>
  <si>
    <t xml:space="preserve">Министерство физической культуры и спорта Курской области </t>
  </si>
  <si>
    <t xml:space="preserve">Спортивная подготовка по олимпийским видам спорта </t>
  </si>
  <si>
    <t xml:space="preserve">Спортивная подготовка по неолимпийским видам спорта </t>
  </si>
  <si>
    <t>931900О.99.0.БВ28АБ61000
931900О.99.0.БВ28АБ62000
931900О.99.0.БВ28АБ63000</t>
  </si>
  <si>
    <t xml:space="preserve">Спортивная подготовка по спорту лиц с поражением ОДА </t>
  </si>
  <si>
    <t>931900О.99.0.БВ29АБ45001
931900О.99.0.БВ29АБ46001
931900О.99.0.БВ29АБ47001
931900О.99.0.БВ29АБ48001
931900О.99.0.БВ29АА91001
931900О.99.0.БВ29АА71001
931900О.99.0.БВ29АА72001</t>
  </si>
  <si>
    <t xml:space="preserve">Спортивная подготовка по спорту глухих </t>
  </si>
  <si>
    <t>931900О.99.0.БВ33АА36003
931900О.99.0.БВ33АА47004
931900О.99.0.БВ33АА52004
931900О.99.0.БВ33АА53004
931900О.99.0.БВ33АА66003
931900О.99.0.БВ33АА67004
931900О.99.0.БВ33АБ75002</t>
  </si>
  <si>
    <t xml:space="preserve">Обеспечение участия лиц, проходящих спортивную подготовку, в спортивных сорвенованиях </t>
  </si>
  <si>
    <t>931900.P.49.0..1110001000 931900.Р.49.0..1110001001</t>
  </si>
  <si>
    <t>Обеспечение доступа к объектам спорта</t>
  </si>
  <si>
    <t>931900.Р.49.1..2160001001 931900.P.49.1..2160001000</t>
  </si>
  <si>
    <t>час</t>
  </si>
  <si>
    <t xml:space="preserve">Организация и проведение официальных физкультурных (физкультурно-оздоровительных) мероприятий и спортивных мероприятий </t>
  </si>
  <si>
    <t>931900.P.49.1..2150001000</t>
  </si>
  <si>
    <t>Организация и проведение физкультурных и спортивных мероприятий в рамках Всероссийского физкультурно-спортивногго комплекса "Готов к труду и обороне" (ГТО)</t>
  </si>
  <si>
    <t>931900.P.49.1..2120001000</t>
  </si>
  <si>
    <t>Проведение тестирования выполнения нормативов испытаний (тестов) комплекса ГТО</t>
  </si>
  <si>
    <t>931900.P.49.1..2130001000</t>
  </si>
  <si>
    <t xml:space="preserve">Участие в организации официальных спортивных мероприятий </t>
  </si>
  <si>
    <t>931900.P.49.1..2110001000</t>
  </si>
  <si>
    <t>Обеспечение участия спортивных сборных команд в официальных физкультурных мероприятиях и спортивных мероприятиях</t>
  </si>
  <si>
    <t>931900.P.49.1..2140001000</t>
  </si>
  <si>
    <t xml:space="preserve">Реализация образовательных программ высшего образования - программ бакалавриата   </t>
  </si>
  <si>
    <t>852201О.99.0.ББ32ГФ44000</t>
  </si>
  <si>
    <t>852201О.99.0.ББ32ГЦ60000</t>
  </si>
  <si>
    <t xml:space="preserve">Реализация образовательных программ высшего образования - программ специалитета </t>
  </si>
  <si>
    <t>852202О.99.0.ББ36ВО60000</t>
  </si>
  <si>
    <t xml:space="preserve">Реализация образовательных программ высшего образования - программ магистратуры  </t>
  </si>
  <si>
    <t>852203О.99.0.ББ40ГЧ32000</t>
  </si>
  <si>
    <t>852203О.99.0.ББ40ГЧ40000</t>
  </si>
  <si>
    <t>852203О.99.0.ББ40ГЩ48000</t>
  </si>
  <si>
    <t>852203О.99.0.ББ40ГЩ56000</t>
  </si>
  <si>
    <t>804200О.99.0.ББ60АБ21001</t>
  </si>
  <si>
    <t xml:space="preserve">Научно-методическое обеспечение </t>
  </si>
  <si>
    <t>742000.Р.49.1.13.I0001001</t>
  </si>
  <si>
    <t xml:space="preserve">Количество отчетов по итогам научного, организационно-технического или учебно-методического обеспечения </t>
  </si>
  <si>
    <t xml:space="preserve">Проведение прикладных научных исследований </t>
  </si>
  <si>
    <t>720000.Р.49.1..1320001000</t>
  </si>
  <si>
    <t xml:space="preserve">Количество отчетов о выполнении прикладного научного-исследования, утвержденных органом исполнительной власти Курской области - заказчиком работы </t>
  </si>
  <si>
    <t xml:space="preserve">Уточненные плановые значения </t>
  </si>
  <si>
    <t>Уточненные плановые значения**</t>
  </si>
  <si>
    <t>6.1</t>
  </si>
  <si>
    <t xml:space="preserve">809 1103 1120310010 614         809 1103 1120310010 624           </t>
  </si>
  <si>
    <t xml:space="preserve">Министерство внутренней и молодежной политики Курской области </t>
  </si>
  <si>
    <t xml:space="preserve">751100О.99.0.АЩ57АА00001 </t>
  </si>
  <si>
    <t>Комплектование слушателями учебных групп в соответствии с подлежащими обучению категориями</t>
  </si>
  <si>
    <t>-</t>
  </si>
  <si>
    <t>Количество обследуемых объектов</t>
  </si>
  <si>
    <t xml:space="preserve">Эксплуатируемая площадь прилегающей территории;                                                                                                                                                                                                                                                                                                                                                                                                              эксплуатируемая площадь здания
</t>
  </si>
  <si>
    <t>Количество принятых и обработанных деклараций по розничной продаже алкогольной продукции субъектов малого и среднего предпринимательств</t>
  </si>
  <si>
    <t>Регистрация ранее выданных банковских карт на основе национальной платежной системы «Мир» в качестве «Карты жителя Курской области»</t>
  </si>
  <si>
    <t>Информирование о расчетах за жилищно-коммунальные услуги, сформированных посредством единого платежного документа (ЕПД) в едином информационном пространстве жилищно-коммунального хозяйства Курской области (ЕИП ЖКХ)</t>
  </si>
  <si>
    <t>Печать на бумажном носителе сертификата о профилактических прививках против новой коронавирусной инфекции COVID-19 или медицинских противопоказаниях к вакцинации и (или) перенесенном заболевании, вызванном новой коронавирусной инфекцией COVID-19, сформированного в виде электронного документа в автоматическом режиме посредством единого портала государственных и муниципальных услуг</t>
  </si>
  <si>
    <t>Прием заявок на подключение к сети газораспределения</t>
  </si>
  <si>
    <t>Прием заявлений о признании гражданина банкротом во внесудебном порядке</t>
  </si>
  <si>
    <t>Предоставление по заданным параметрам информации об объемах и номенклатуре закупок конкретных и отдельных заказчиков, определенных в соответствии с Федеральным законом от 18 июля 2011 г.         № 223-ФЗ «О закупках товаров, работ, услуг отдельными видами юридических лиц», у субъектов малого и среднего предпринимательства в текущем году</t>
  </si>
  <si>
    <t>Эксплуатируемая площадь зданий</t>
  </si>
  <si>
    <t xml:space="preserve">Выполнение строительных работ </t>
  </si>
  <si>
    <t>Машино-часы работы автомобилей</t>
  </si>
  <si>
    <t>Количество сотрудников Администрации Курской области и сотрудников Правительства, подавших заявки на материально-техническое обеспечение</t>
  </si>
  <si>
    <t xml:space="preserve">Арендуемая площадь </t>
  </si>
  <si>
    <t>808 0704 0230210010 611</t>
  </si>
  <si>
    <t>808 0704 0231153630 611</t>
  </si>
  <si>
    <t>809 1103 1120310010 614</t>
  </si>
  <si>
    <t>809 1102 1110110010 621</t>
  </si>
  <si>
    <t>809 1102 1110110010 611</t>
  </si>
  <si>
    <t>801 0706 0230110010 621</t>
  </si>
  <si>
    <t>1.1</t>
  </si>
  <si>
    <t>1.2</t>
  </si>
  <si>
    <t>1.3</t>
  </si>
  <si>
    <t>1.4</t>
  </si>
  <si>
    <t>1.5</t>
  </si>
  <si>
    <t>1.6</t>
  </si>
  <si>
    <t>1.7</t>
  </si>
  <si>
    <t>1.8</t>
  </si>
  <si>
    <t>1.9</t>
  </si>
  <si>
    <t>1.10</t>
  </si>
  <si>
    <t>1.11</t>
  </si>
  <si>
    <t>1.12</t>
  </si>
  <si>
    <t>1.13</t>
  </si>
  <si>
    <t>1.14</t>
  </si>
  <si>
    <t>1.15</t>
  </si>
  <si>
    <t>1.16</t>
  </si>
  <si>
    <t>Число лиц, прошедших спортивную подготовку на этапах спортивной подготовки</t>
  </si>
  <si>
    <t xml:space="preserve">Количество соревнований </t>
  </si>
  <si>
    <t>Часы</t>
  </si>
  <si>
    <t>Объем тиража</t>
  </si>
  <si>
    <t>Количество телепередач</t>
  </si>
  <si>
    <t>Время вещания в эфире</t>
  </si>
  <si>
    <t>Размещение информационных материалов</t>
  </si>
  <si>
    <t>861000О.99.0.АЖ04АА18000
861000О.99.0.АЖ04АА19000</t>
  </si>
  <si>
    <t xml:space="preserve">861000О.99.0.АЖ04АЭ32001
861000О.99.0.АЖ04АЭ33001 </t>
  </si>
  <si>
    <t>7.1</t>
  </si>
  <si>
    <t>Показ (организация показа) концертных программ</t>
  </si>
  <si>
    <t>900100О.99.0.ББ81АА01002</t>
  </si>
  <si>
    <t>Количество публичных выступлений</t>
  </si>
  <si>
    <t>Создание концертов и концертных программ</t>
  </si>
  <si>
    <t>900100.Р.49.1.10V.0001001</t>
  </si>
  <si>
    <t>Количество новых (капитально возобновленных) концертов</t>
  </si>
  <si>
    <t>Количество мероприятий,количество разработанных аналитических материалов, заключений, справок, количество отчетов</t>
  </si>
  <si>
    <t>Библиографическая обработка документов и создание каталогов</t>
  </si>
  <si>
    <t>900100.Р.49.1.10..0001001</t>
  </si>
  <si>
    <t>Количество документов</t>
  </si>
  <si>
    <t>Реализация дополнительных профессиональных программ повышения квалификации, реализация дополнительных профессиональных программ, предпрофессиональной переподготовки</t>
  </si>
  <si>
    <t xml:space="preserve"> человеко-час</t>
  </si>
  <si>
    <t>806 0705 1030310010 611</t>
  </si>
  <si>
    <t>Реализация основных образовательных программ среднего профессионального образования - программ подготовки специалистов среднего звена</t>
  </si>
  <si>
    <t xml:space="preserve">852101О.99.0.ББ28ФК44000  852101О.99.0.ББ28ФМ60000  852101О.99.0.ББ28ФН00000   852101О.99.0.ББ28ФЩ56000  852101О.99.0.ББ28ФМ68000   852101О.99.0.ББ28ФО76000   852101О.99.0.ББ28ФП16000  852101О.99.0.ББ28ФП16000  852101О.99.0.ББ28ХЩ64000  852101О.99.0.ББ28ЦЕ28000  852101О.99.0.ББ28ХЮ80000  852101О.99.0.ББ28ХО84000  852101О.99.0.ББ28ХМ68000  852101О.99.0.ББ28ХЗ84000  852101О.99.0.ББ28ХС00000  852101О.99.0.ББ28ХЕ20000  852101О.99.0.ББ28ХК52000  852101О.99.0.ББ28ХЗ36000  852101О.99.0.ББ28ХУ16000  </t>
  </si>
  <si>
    <t>Число обучающихся</t>
  </si>
  <si>
    <t>806 0704 0230210010 611</t>
  </si>
  <si>
    <t xml:space="preserve">806 1004 0230210010 611 </t>
  </si>
  <si>
    <t>804200О.99.0.ББ52АЕ76000</t>
  </si>
  <si>
    <t>количество человеко-часов</t>
  </si>
  <si>
    <t>Реализация дополнительных общеразвивающих программ, реализация дополнительных предпрофессиональных программ в области искусства</t>
  </si>
  <si>
    <t>804200О.99.0.ББ52АЕ76000  802112О.99.0.ББ55АА48000   802112О.99.0.ББ55АВ16000 802112О.99.0.ББ55АБ60000  802112О.99.0.ББ55АЕ84000   802112О.99.0.ББ55АГ84000  802112О.99.0.ББ55АД40000  802112О.99.0.ББ55АД96000   802112О.99.0.ББ55АГ28000  802112О.99.0.ББ55АБ60000  802112О.99.0.ББ55АБ04000</t>
  </si>
  <si>
    <t>806 0703 0230210010 611</t>
  </si>
  <si>
    <t>Библиотечное, библиографическое и информационное обслуживание пользователей библиотеки</t>
  </si>
  <si>
    <t xml:space="preserve">910100О.99.0.ББ83АА00000 910100О.99.0.ББ83АА01000 910100О.99.0.ББ83АА02000 </t>
  </si>
  <si>
    <t xml:space="preserve">Количество посещений </t>
  </si>
  <si>
    <t>806 0801 1010210010 611</t>
  </si>
  <si>
    <t>806 1004 1010210010 611</t>
  </si>
  <si>
    <t>Формирование, учет, изучение, обеспечение физического сохранения и безопасности фондов библиотеки, включая оцифровку фондов</t>
  </si>
  <si>
    <t>910100.P.49.1.I0.20001001</t>
  </si>
  <si>
    <t>900100.P.49.1.10..0001001</t>
  </si>
  <si>
    <t>Публичный показ музейных предметов, музейных коллекций</t>
  </si>
  <si>
    <t xml:space="preserve">910200О.99.0.ББ69АА00000   910200О.99.0.ББ69АА02000   </t>
  </si>
  <si>
    <t>Число посетителей</t>
  </si>
  <si>
    <t>806 0801 1010310010 611</t>
  </si>
  <si>
    <t>Формирование, учет, изучение, обоспечение физического сохранения и безопасности музейных предметов, музейных коллекций</t>
  </si>
  <si>
    <t>910200.P.49.1.10.II0001001</t>
  </si>
  <si>
    <t>Количество предметов</t>
  </si>
  <si>
    <t>Создание спектаклей</t>
  </si>
  <si>
    <t xml:space="preserve">900100.Р.49.1.10.6001001  900100.Р.49.1.10.7001001  900100.Р.49.1.10.40001001   900100.Р.49.1.10.50001001 </t>
  </si>
  <si>
    <t>Количество новых (капитально возобновленных концертов)</t>
  </si>
  <si>
    <t>806 0801 1020110010 611</t>
  </si>
  <si>
    <t>Показ (организация показа) спектаклей (театральных постановок)</t>
  </si>
  <si>
    <t>900400О.99.0.ББ80АА00002 900400О.99.0.ББ80АА01002</t>
  </si>
  <si>
    <t xml:space="preserve">Число зрителей </t>
  </si>
  <si>
    <t>900100.P.49.1.10V.0001001</t>
  </si>
  <si>
    <t>Показ (организация показа)  концертных программ</t>
  </si>
  <si>
    <t>900100О.99.0.ББ68АА00001  900100О.99.0.ББ68АА01001</t>
  </si>
  <si>
    <t>Число зрителей</t>
  </si>
  <si>
    <t>Услуги прочие по распространению кинофильмов, видеофильмов и телевизионных программ</t>
  </si>
  <si>
    <t>591312.Р.49.0.10.I0001001</t>
  </si>
  <si>
    <t>Количество выданных копий</t>
  </si>
  <si>
    <t>806 0802 1020210010 611</t>
  </si>
  <si>
    <t xml:space="preserve">Организация и проведение культурно-массовых мероприятий: зрелищных, творческих, учебно-методических и иных </t>
  </si>
  <si>
    <t>900400.Р.49.1.I0.80001001</t>
  </si>
  <si>
    <t>Количество проведенных мероприятий</t>
  </si>
  <si>
    <t>806 1004 1020310010 611</t>
  </si>
  <si>
    <t>806 0801 1020310010 611</t>
  </si>
  <si>
    <t>900100.Р.49.1.10.50001001   900100.Р.49.1.10.40001001</t>
  </si>
  <si>
    <t>Количество новых (капитально возобновленных постановок)</t>
  </si>
  <si>
    <t>806 0801 1020410010 611</t>
  </si>
  <si>
    <t>900400О.99.0ББ80АА00002</t>
  </si>
  <si>
    <t>Оказание туристско-информационных услуг</t>
  </si>
  <si>
    <t>799010.P.49.1.19.20001001</t>
  </si>
  <si>
    <t>Количество просмотров</t>
  </si>
  <si>
    <t>806 0801 1030310010 611</t>
  </si>
  <si>
    <t>Формирование, ведение баз данных, в том числе Интернет-ресурсов в сфере туризма</t>
  </si>
  <si>
    <t>631110.Р.49.1.19.20001001</t>
  </si>
  <si>
    <t>Количество работ</t>
  </si>
  <si>
    <t>806 1004 1030310010 611</t>
  </si>
  <si>
    <t>808 1004 0230210010 611</t>
  </si>
  <si>
    <t>Обеспечение сохранения и использования объектов культурного наследия</t>
  </si>
  <si>
    <t>910200.Р.49.1.11.20001002</t>
  </si>
  <si>
    <t>Количество объектов культурного наследия</t>
  </si>
  <si>
    <t>836 0801 1010110010 611</t>
  </si>
  <si>
    <t>16.1</t>
  </si>
  <si>
    <t>17.1</t>
  </si>
  <si>
    <t>19.1</t>
  </si>
  <si>
    <t>819 0407 2110251200 000</t>
  </si>
  <si>
    <t>819 0407 211GA54290 621</t>
  </si>
  <si>
    <t>819 0407 2110451200 000</t>
  </si>
  <si>
    <t>819 0407 2110153450 621</t>
  </si>
  <si>
    <t>819 0407 2110110010 621</t>
  </si>
  <si>
    <t>819 0407 2110351200 000</t>
  </si>
  <si>
    <t xml:space="preserve">809 1103 1120310010 611              809 1103 1120310010 621                809 1102 1110110010 621      </t>
  </si>
  <si>
    <t xml:space="preserve">809 1103 1120310010 611             809 1103 1120310010 621                      </t>
  </si>
  <si>
    <t>18.1</t>
  </si>
  <si>
    <t>18.2</t>
  </si>
  <si>
    <t>18.3</t>
  </si>
  <si>
    <t>18.4</t>
  </si>
  <si>
    <t>18.5</t>
  </si>
  <si>
    <t>18.6</t>
  </si>
  <si>
    <t>18.7</t>
  </si>
  <si>
    <t>18.8</t>
  </si>
  <si>
    <t>18.9</t>
  </si>
  <si>
    <t>18.10</t>
  </si>
  <si>
    <t>18.11</t>
  </si>
  <si>
    <t>18.12</t>
  </si>
  <si>
    <t>18.13</t>
  </si>
  <si>
    <t>18.14</t>
  </si>
  <si>
    <t>18.15</t>
  </si>
  <si>
    <t>18.16</t>
  </si>
  <si>
    <t>18.17</t>
  </si>
  <si>
    <t>15.1</t>
  </si>
  <si>
    <t>15.2</t>
  </si>
  <si>
    <t>15.3</t>
  </si>
  <si>
    <t>14.1</t>
  </si>
  <si>
    <t>14.2</t>
  </si>
  <si>
    <t>14.3</t>
  </si>
  <si>
    <t>14.4</t>
  </si>
  <si>
    <t>14.5</t>
  </si>
  <si>
    <t>14.6</t>
  </si>
  <si>
    <t>14.7</t>
  </si>
  <si>
    <t>14.8</t>
  </si>
  <si>
    <t>14.9</t>
  </si>
  <si>
    <t>14.10</t>
  </si>
  <si>
    <t>14.11</t>
  </si>
  <si>
    <t>14.12</t>
  </si>
  <si>
    <t>13.1</t>
  </si>
  <si>
    <t>13.2</t>
  </si>
  <si>
    <t>13.3</t>
  </si>
  <si>
    <t>13.4</t>
  </si>
  <si>
    <t>13.5</t>
  </si>
  <si>
    <t>13.6</t>
  </si>
  <si>
    <t>13.7</t>
  </si>
  <si>
    <t>13.8</t>
  </si>
  <si>
    <t>13.9</t>
  </si>
  <si>
    <t>13.10</t>
  </si>
  <si>
    <t>13.11</t>
  </si>
  <si>
    <t>13.12</t>
  </si>
  <si>
    <t>13.13</t>
  </si>
  <si>
    <t>13.14</t>
  </si>
  <si>
    <t>13.15</t>
  </si>
  <si>
    <t>13.16</t>
  </si>
  <si>
    <t>13.17</t>
  </si>
  <si>
    <t>13.18</t>
  </si>
  <si>
    <t>Оформление и выдача ветеринарных сопроводительных документов</t>
  </si>
  <si>
    <t>12.1</t>
  </si>
  <si>
    <t>12.2</t>
  </si>
  <si>
    <t>11.1</t>
  </si>
  <si>
    <t>11.2</t>
  </si>
  <si>
    <t>11.3</t>
  </si>
  <si>
    <t>11.4</t>
  </si>
  <si>
    <t>11.5</t>
  </si>
  <si>
    <t>11.6</t>
  </si>
  <si>
    <t>10.1</t>
  </si>
  <si>
    <t>10.2</t>
  </si>
  <si>
    <t>10.3</t>
  </si>
  <si>
    <t>10.4</t>
  </si>
  <si>
    <t>10.5</t>
  </si>
  <si>
    <t>10.6</t>
  </si>
  <si>
    <t>10.7</t>
  </si>
  <si>
    <t>10.8</t>
  </si>
  <si>
    <t>10.9</t>
  </si>
  <si>
    <t>10.10</t>
  </si>
  <si>
    <t>10.11</t>
  </si>
  <si>
    <t>9.1</t>
  </si>
  <si>
    <t>9.2</t>
  </si>
  <si>
    <t>9.3</t>
  </si>
  <si>
    <t>9.4</t>
  </si>
  <si>
    <t>8.1</t>
  </si>
  <si>
    <t>8.2</t>
  </si>
  <si>
    <t>8.3</t>
  </si>
  <si>
    <t>8.4</t>
  </si>
  <si>
    <t>8.5</t>
  </si>
  <si>
    <t>8.6</t>
  </si>
  <si>
    <t>8.7</t>
  </si>
  <si>
    <t>8.8</t>
  </si>
  <si>
    <t>8.9</t>
  </si>
  <si>
    <t>8.10</t>
  </si>
  <si>
    <t>8.11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</si>
  <si>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</si>
  <si>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</si>
  <si>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</si>
  <si>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</si>
  <si>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</si>
  <si>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</si>
  <si>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</si>
  <si>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</si>
  <si>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</si>
  <si>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</si>
  <si>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</si>
  <si>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</si>
  <si>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</si>
  <si>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</si>
  <si>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</si>
  <si>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</si>
  <si>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</si>
  <si>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</si>
  <si>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</si>
  <si>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</si>
  <si>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</si>
  <si>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</si>
  <si>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</si>
  <si>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</si>
  <si>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</si>
  <si>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804 0906 0120810010 611
804 1004 0120810010 611</t>
  </si>
  <si>
    <t>Отвод лесосек под рубки ухода в молодняках</t>
  </si>
  <si>
    <t>километр</t>
  </si>
  <si>
    <t>тысяча квадратных метров</t>
  </si>
  <si>
    <t>Отвод лесосек под выборочные рубки</t>
  </si>
  <si>
    <t xml:space="preserve">Количество мероприятий </t>
  </si>
  <si>
    <t xml:space="preserve">Количество исследований </t>
  </si>
  <si>
    <t xml:space="preserve">Количество документов </t>
  </si>
  <si>
    <t>Количество кружков и секций</t>
  </si>
  <si>
    <t>Количество  мероприятий</t>
  </si>
  <si>
    <t>931900О.99.0.БВ27АВ20001
931900О.99.0.БВ27АВ21001
931900О.99.0.БВ27АВ22001
931900О.99.0.БВ27АВ23001
931900О.99.0.БВ27АБ05001
931900О.99.0.БВ27АБ06001
931900О.99.0.БВ27АБ07001
931900О.99.0.БВ27АБ08001
931900О.99.0.БВ27АВ15001
931900О.99.0.БВ27АВ16001
931900О.99.0.БВ27АВ17001
931900О.99.0.БВ27АВ18001
931900О.99.0.БВ27АА25001
931900О.99.0.БВ27АА26001
931900О.99.0.БВ27АА27001
931900О.99.0.БВ27АА28001
931900О.99.0.БВ27АБ55001
931900О.99.0.БВ27АБ56001
931900О.99.0.БВ27АБ57001
931900О.99.0.БВ27АВ00001
931900О.99.0.БВ27АВ01001
931900О.99.0.БВ27АА85001
931900О.99.0.БВ27АА86001
931900О.99.0.БВ27АА87001
931900О.99.0.БВ27АА88001
931900О.99.0.БВ27АБ85001
931900О.99.0.БВ27АБ86001
931900О.99.0.БВ27АБ87001
931900О.99.0.БВ27АБ80001
931900О.99.0.БВ27АБ81001
931900О.99.0.БВ27АБ82001
931900О.99.0.БВ27АБ83001
926200О.99.0.БВ27АА47006
926200О.99.0.БВ27АА48006
926200О.99.0.БВ27АА36006
926200О.99.0.БВ27АА37006
931900О.99.0.БВ27АА95001
931900О.99.0.БВ27АА96001
931900О.99.0.БВ27АА97001
931900О.99.0.БВ27АА10001
931900О.99.0.БВ27АА11001
931900О.99.0.БВ27АА12001
931900О.99.0.БВ27АА13001
931900О.99.0.БВ27АВ25001
931900О.99.0.БВ27АВ26001
931900О.99.0.БВ27АВ40001
931900О.99.0.БВ27АВ41001
931900О.99.0.БВ27АВ42001
931900О.99.0.БВ27АБ15001
931900О.99.0.БВ27АБ16001</t>
  </si>
  <si>
    <t>7.27</t>
  </si>
  <si>
    <t>7.28</t>
  </si>
  <si>
    <t>7.29</t>
  </si>
  <si>
    <t>7.30</t>
  </si>
  <si>
    <t>7.31</t>
  </si>
  <si>
    <t>5.1</t>
  </si>
  <si>
    <t>5.2</t>
  </si>
  <si>
    <t>5.3</t>
  </si>
  <si>
    <t>5.4</t>
  </si>
  <si>
    <t>5.5</t>
  </si>
  <si>
    <t>5.6</t>
  </si>
  <si>
    <t>5.7</t>
  </si>
  <si>
    <t>5.8</t>
  </si>
  <si>
    <t>5.9</t>
  </si>
  <si>
    <t>5.10</t>
  </si>
  <si>
    <t>5.11</t>
  </si>
  <si>
    <t>5.12</t>
  </si>
  <si>
    <t>5.13</t>
  </si>
  <si>
    <t>5.14</t>
  </si>
  <si>
    <t>5.15</t>
  </si>
  <si>
    <t>5.16</t>
  </si>
  <si>
    <t>5.17</t>
  </si>
  <si>
    <t>5.18</t>
  </si>
  <si>
    <t>5.19</t>
  </si>
  <si>
    <t>5.20</t>
  </si>
  <si>
    <t>4.1</t>
  </si>
  <si>
    <t>4.2</t>
  </si>
  <si>
    <t>4.3</t>
  </si>
  <si>
    <t>4.4</t>
  </si>
  <si>
    <t>4.5</t>
  </si>
  <si>
    <t>4.6</t>
  </si>
  <si>
    <t>4.7</t>
  </si>
  <si>
    <t>4.8</t>
  </si>
  <si>
    <t>4.9</t>
  </si>
  <si>
    <t>4.10</t>
  </si>
  <si>
    <t>4.11</t>
  </si>
  <si>
    <t>4.12</t>
  </si>
  <si>
    <t>4.13</t>
  </si>
  <si>
    <t>4.14</t>
  </si>
  <si>
    <t>4.15</t>
  </si>
  <si>
    <t>4.16</t>
  </si>
  <si>
    <t>4.17</t>
  </si>
  <si>
    <t>4.18</t>
  </si>
  <si>
    <t>4.19</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</si>
  <si>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</si>
  <si>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</si>
  <si>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</si>
  <si>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</si>
  <si>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</si>
  <si>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</si>
  <si>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</si>
  <si>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</si>
  <si>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</si>
  <si>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</si>
  <si>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</si>
  <si>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</si>
  <si>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</si>
  <si>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</si>
  <si>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</si>
  <si>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</si>
  <si>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</si>
  <si>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</si>
  <si>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</si>
  <si>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</si>
  <si>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</si>
  <si>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</si>
  <si>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</si>
  <si>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</si>
  <si>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</si>
  <si>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</si>
  <si>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</si>
  <si>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</si>
  <si>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</si>
  <si>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</si>
  <si>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</si>
  <si>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</si>
  <si>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</si>
  <si>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</si>
  <si>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</si>
  <si>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</si>
  <si>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</si>
  <si>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</si>
  <si>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</si>
  <si>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</si>
  <si>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</si>
  <si>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</si>
  <si>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</si>
  <si>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</si>
  <si>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</si>
  <si>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</si>
  <si>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</si>
  <si>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</si>
  <si>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</si>
  <si>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</si>
  <si>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</si>
  <si>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</si>
  <si>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</si>
  <si>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</si>
  <si>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1.17</t>
  </si>
  <si>
    <t>1.18</t>
  </si>
  <si>
    <t>1.19</t>
  </si>
  <si>
    <t>1.20</t>
  </si>
  <si>
    <t>852101О.99.0.ББ29АМ52000</t>
  </si>
  <si>
    <t>852101О.99.0.ББ29АО44000</t>
  </si>
  <si>
    <t>852101О.99.0.ББ29АТ28000</t>
  </si>
  <si>
    <t>852101О.99.0.ББ29БА80000</t>
  </si>
  <si>
    <t>852101О.99.0.ББ29БЛ88000</t>
  </si>
  <si>
    <t>852101О.99.0.ББ29БН32000</t>
  </si>
  <si>
    <t>852101О.99.0.ББ29БО76000</t>
  </si>
  <si>
    <t>852101О.99.0.ББ29БП24000</t>
  </si>
  <si>
    <t>852101О.99.0.ББ29БС64000</t>
  </si>
  <si>
    <t>852101О.99.0.ББ29ГЖ72000</t>
  </si>
  <si>
    <t>852101О.99.0.ББ29ГЦ28000</t>
  </si>
  <si>
    <t>852101О.99.0.ББ29ГЦ36000</t>
  </si>
  <si>
    <t>852101О.99.0.ББ29ГЦ60000</t>
  </si>
  <si>
    <t>852101О.99.0.ББ29ДП72000</t>
  </si>
  <si>
    <t>852101О.99.0.ББ29ДР20000</t>
  </si>
  <si>
    <t>852101О.99.0.ББ29ДС16000</t>
  </si>
  <si>
    <t>852101О.99.0.ББ29ДЦ92000</t>
  </si>
  <si>
    <t>852101О.99.0.ББ29ДЧ40000</t>
  </si>
  <si>
    <t>852101О.99.0.ББ29ДШ36000</t>
  </si>
  <si>
    <t>852101О.99.0.ББ29ЖЯ84000</t>
  </si>
  <si>
    <t>852101О.99.0.ББ29ЗА32000</t>
  </si>
  <si>
    <t>852101О.99.0.ББ29ЗЦ44000</t>
  </si>
  <si>
    <t>852101О.99.0.ББ29ИЖ40000</t>
  </si>
  <si>
    <t>852101О.99.0.ББ29ИК28000</t>
  </si>
  <si>
    <t>852101О.99.0.ББ29КМ52000</t>
  </si>
  <si>
    <t>852101О.99.0.ББ29КТ28000</t>
  </si>
  <si>
    <t>852101О.99.0.ББ29КТ44000</t>
  </si>
  <si>
    <t>852101О.99.0.ББ29КХ16000</t>
  </si>
  <si>
    <t>852101О.99.0.ББ29МО12000</t>
  </si>
  <si>
    <t>852101О.99.0.ББ29МО60000</t>
  </si>
  <si>
    <t>852101О.99.0.ББ29НС80000</t>
  </si>
  <si>
    <t>852101О.99.0.ББ29ОЛ40000</t>
  </si>
  <si>
    <t>852101О.99.0.ББ29ОО28000</t>
  </si>
  <si>
    <t>852101О.99.0.ББ29ОО44000</t>
  </si>
  <si>
    <t>852101О.99.0.ББ29ОО76000</t>
  </si>
  <si>
    <t>852101О.99.0.ББ29ОП72000</t>
  </si>
  <si>
    <t>852101О.99.0.ББ29ОР20000</t>
  </si>
  <si>
    <t>852101О.99.0.ББ29ОС16000</t>
  </si>
  <si>
    <t>852101О.99.0.ББ29ПМ20000</t>
  </si>
  <si>
    <t>852101О.99.0.ББ29ПР68000</t>
  </si>
  <si>
    <t>852101О.99.0.ББ29ПЧ72000</t>
  </si>
  <si>
    <t>852101О.99.0.ББ29ПЧ88000</t>
  </si>
  <si>
    <t>852101О.99.0.ББ29ПШ20000</t>
  </si>
  <si>
    <t>852101О.99.0.ББ29СС16002</t>
  </si>
  <si>
    <t>852101О.99.0.ББ29СТ12002</t>
  </si>
  <si>
    <t>852101О.99.0.ББ29СЦ44002</t>
  </si>
  <si>
    <t>852101О.99.0.ББ29СЦ92002</t>
  </si>
  <si>
    <t>852101О.99.0.ББ29СЧ88002</t>
  </si>
  <si>
    <t>852101О.99.0.ББ29ТВ08002</t>
  </si>
  <si>
    <t>852101О.99.0.ББ29ТВ24002</t>
  </si>
  <si>
    <t>852101О.99.0.ББ29ТВ80002</t>
  </si>
  <si>
    <t>852101О.99.0.ББ29ТГ52002</t>
  </si>
  <si>
    <t>852101О.99.0.ББ29ТГ68002</t>
  </si>
  <si>
    <t>852100.Р.49.0.12730001000</t>
  </si>
  <si>
    <t>852101О.99.0.ББ283Р68000</t>
  </si>
  <si>
    <t>852101О.99.0.ББ283Х00000</t>
  </si>
  <si>
    <t>852101О.99.0.ББ28АР84000</t>
  </si>
  <si>
    <t>852101О.99.0.ББ28БО04000</t>
  </si>
  <si>
    <t>852101О.99.0.ББ28БО28000</t>
  </si>
  <si>
    <t>852101О.99.0.ББ28БО76000</t>
  </si>
  <si>
    <t>852101О.99.0.ББ28БТ36000</t>
  </si>
  <si>
    <t>852101О.99.0.ББ28БУ08000</t>
  </si>
  <si>
    <t>852101О.99.0.ББ28БФ52000</t>
  </si>
  <si>
    <t>852101О.99.0.ББ28БХ24000</t>
  </si>
  <si>
    <t>852101О.99.0.ББ28ГВ40000</t>
  </si>
  <si>
    <t>852101О.99.0.ББ28ДР44000</t>
  </si>
  <si>
    <t>852101О.99.0.ББ28ДЩ08000</t>
  </si>
  <si>
    <t>852101О.99.0.ББ28ДЩ32000</t>
  </si>
  <si>
    <t>852101О.99.0.ББ28ДЩ40000</t>
  </si>
  <si>
    <t>852101О.99.0.ББ28ДЩ48000</t>
  </si>
  <si>
    <t>852101О.99.0.ББ28ДЭ04000</t>
  </si>
  <si>
    <t>852101О.99.0.ББ28ЕА40000</t>
  </si>
  <si>
    <t>852101О.99.0.ББ28ЕТ68000</t>
  </si>
  <si>
    <t>852101О.99.0.ББ28ЕФ84000</t>
  </si>
  <si>
    <t>852101О.99.0.ББ28ЕЧ00000</t>
  </si>
  <si>
    <t>852101О.99.0.ББ28ЕЩ16000</t>
  </si>
  <si>
    <t>852101О.99.0.ББ28ЕЩ48000</t>
  </si>
  <si>
    <t>852101О.99.0.ББ28ЖК12000</t>
  </si>
  <si>
    <t>852101О.99.0.ББ28ЗГ12000</t>
  </si>
  <si>
    <t>852101О.99.0.ББ28ЗД88000</t>
  </si>
  <si>
    <t>852101О.99.0.ББ28ЗХ16000</t>
  </si>
  <si>
    <t>852101О.99.0.ББ28ЗХ40000</t>
  </si>
  <si>
    <t>852101О.99.0.ББ28ЗХ72000</t>
  </si>
  <si>
    <t>852101О.99.0.ББ28ЗЮ48000</t>
  </si>
  <si>
    <t>852101О.99.0.ББ28ИВ80000</t>
  </si>
  <si>
    <t>852101О.99.0.ББ28ИО60000</t>
  </si>
  <si>
    <t>852101О.99.0.ББ28КР84000</t>
  </si>
  <si>
    <t>852101О.99.0.ББ28КС24000</t>
  </si>
  <si>
    <t>852101О.99.0.ББ28КХ16000</t>
  </si>
  <si>
    <t>852101О.99.0.ББ28ЛВ96000</t>
  </si>
  <si>
    <t>852101О.99.0.ББ28ЛГ36000</t>
  </si>
  <si>
    <t>852101О.99.0.ББ28ЛК44000</t>
  </si>
  <si>
    <t>852101О.99.0.ББ28ЛК84000</t>
  </si>
  <si>
    <t>852101О.99.0.ББ28ЛЛ16000</t>
  </si>
  <si>
    <t>852101О.99.0.ББ28ЛП00000</t>
  </si>
  <si>
    <t>852101О.99.0.ББ28ЛУ80000</t>
  </si>
  <si>
    <t>852101О.99.0.ББ28ЛХ24000</t>
  </si>
  <si>
    <t>852101О.99.0.ББ28НЩ72000</t>
  </si>
  <si>
    <t>852101О.99.0.ББ28ПХ56000</t>
  </si>
  <si>
    <t>852101О.99.0.ББ28ПХ96000</t>
  </si>
  <si>
    <t>852101О.99.0.ББ28ПЩ88000</t>
  </si>
  <si>
    <t>852101О.99.0.ББ28ПЭ28000</t>
  </si>
  <si>
    <t>852101О.99.0.ББ28ПЯ04000</t>
  </si>
  <si>
    <t>852101О.99.0.ББ28ПЯ44000</t>
  </si>
  <si>
    <t>852101О.99.0.ББ28РЗ68000</t>
  </si>
  <si>
    <t>852101О.99.0.ББ28РИ40000</t>
  </si>
  <si>
    <t>852101О.99.0.ББ28РУ48000</t>
  </si>
  <si>
    <t>852101О.99.0.ББ28РФ20000</t>
  </si>
  <si>
    <t>852101О.99.0.ББ28РЩ96000</t>
  </si>
  <si>
    <t>852101О.99.0.ББ28РЭ20000</t>
  </si>
  <si>
    <t>852101О.99.0.ББ28РЭ36000</t>
  </si>
  <si>
    <t>852101О.99.0.ББ28РЭ68000</t>
  </si>
  <si>
    <t>852101О.99.0.ББ28СБ28000</t>
  </si>
  <si>
    <t>852101О.99.0.ББ28СБ68000</t>
  </si>
  <si>
    <t>852101О.99.0.ББ28СГ44000</t>
  </si>
  <si>
    <t>852101О.99.0.ББ28СД16000</t>
  </si>
  <si>
    <t>852101О.99.0.ББ28СЕ60000</t>
  </si>
  <si>
    <t>852101О.99.0.ББ28СЖ00000</t>
  </si>
  <si>
    <t>852101О.99.0.ББ28СИ00000</t>
  </si>
  <si>
    <t>852101О.99.0.ББ28СИ72000</t>
  </si>
  <si>
    <t>852101О.99.0.ББ28СК92000</t>
  </si>
  <si>
    <t>852101О.99.0.ББ28СЛ16000</t>
  </si>
  <si>
    <t>852101О.99.0.ББ28СЛ88000</t>
  </si>
  <si>
    <t>852101О.99.0.ББ28СП24000</t>
  </si>
  <si>
    <t>852101О.99.0.ББ28СП48000</t>
  </si>
  <si>
    <t>852101О.99.0.ББ28СП64000</t>
  </si>
  <si>
    <t>852101О.99.0.ББ28ТБ36000</t>
  </si>
  <si>
    <t>852101О.99.0.ББ28ТЗ84000</t>
  </si>
  <si>
    <t>852101О.99.0.ББ28ТИ24000</t>
  </si>
  <si>
    <t>852101О.99.0.ББ28У392000</t>
  </si>
  <si>
    <t>852101О.99.0.ББ28УБ44000</t>
  </si>
  <si>
    <t>852101О.99.0.ББ28УЕ76000</t>
  </si>
  <si>
    <t>852101О.99.0.ББ28УЖ16000</t>
  </si>
  <si>
    <t>852101О.99.0.ББ28УЗ92000</t>
  </si>
  <si>
    <t>852101О.99.0.ББ28УИ32000</t>
  </si>
  <si>
    <t>852101О.99.0.ББ28УИ64000</t>
  </si>
  <si>
    <t>852101О.99.0.ББ28УЛ08000</t>
  </si>
  <si>
    <t>852101О.99.0.ББ28УЛ48000</t>
  </si>
  <si>
    <t>852101О.99.0.ББ28УП40000</t>
  </si>
  <si>
    <t>852101О.99.0.ББ28УЭ20000</t>
  </si>
  <si>
    <t>852101О.99.0.ББ28ХБ60000</t>
  </si>
  <si>
    <t>852101О.99.0.ББ28ХШ20000</t>
  </si>
  <si>
    <t>852101О.99.0.ББ28ЦЖ00000</t>
  </si>
  <si>
    <t>852101О.99.0.ББ28ЦШ28002</t>
  </si>
  <si>
    <t>852101О.99.0.ББ28ЦШ68002</t>
  </si>
  <si>
    <t>852101О.99.0.ББ28ЦЭ44002</t>
  </si>
  <si>
    <t>852101О.99.0.ББ28ЦЮ16002</t>
  </si>
  <si>
    <t>852101О.99.0.ББ28ЧВ48002</t>
  </si>
  <si>
    <t>852101О.99.0.ББ28ЧГ92002</t>
  </si>
  <si>
    <t>852101О.99.0.ББ28ЧД32002</t>
  </si>
  <si>
    <t>852101О.99.0.ББ28ЧФ04002</t>
  </si>
  <si>
    <t>852101О.99.0.ББ28ЧЦ20002</t>
  </si>
  <si>
    <t>852101О.99.0.ББ28ЧШ36002</t>
  </si>
  <si>
    <t>852101О.99.0.ББ28ЧШ68002</t>
  </si>
  <si>
    <t>852101О.99.0.ББ28ШБ84002</t>
  </si>
  <si>
    <t>852101О.99.0.ББ28ШВ24002</t>
  </si>
  <si>
    <t>852101О.99.0.ББ28ШС96002</t>
  </si>
  <si>
    <t>852101О.99.0.ББ28ШТ36002</t>
  </si>
  <si>
    <t>852101О.99.0.ББ28ШЦ28002</t>
  </si>
  <si>
    <t>852101О.99.0.ББ28ШЧ00002</t>
  </si>
  <si>
    <t>852101О.99.0.ББ28ШШ44002</t>
  </si>
  <si>
    <t>852101О.99.0.ББ28ШЭ60002</t>
  </si>
  <si>
    <t>852101О.99.0.ББ28ШЮ00002</t>
  </si>
  <si>
    <t>804200О.99.0.ББ52АА24000</t>
  </si>
  <si>
    <t>804200О.99.0.ББ52АЖ96000</t>
  </si>
  <si>
    <t>804200О.99.0.ББ65АВ01000</t>
  </si>
  <si>
    <t>804200О.99.0.ББ65АЕ97000</t>
  </si>
  <si>
    <t>804200О.99.0.ББ59АА01000</t>
  </si>
  <si>
    <t>804200О.99.0.ББ65АА02000</t>
  </si>
  <si>
    <t>Реализация основных общеобразовательных программ начального общего образования</t>
  </si>
  <si>
    <t>801012О.99.0.БА81АЦ60001</t>
  </si>
  <si>
    <t xml:space="preserve">Организация проведения общественно-значимых мероприятий в сфере образования, науки </t>
  </si>
  <si>
    <t>850000.Р.49.1.12230001001</t>
  </si>
  <si>
    <t>Количество отчетов</t>
  </si>
  <si>
    <t>Реализация дополнительных профессиональных программ профессиональной переподготовки</t>
  </si>
  <si>
    <t>804200О.99.0.ББ59АА73001</t>
  </si>
  <si>
    <t>804200О.99.0.ББ59АА72001</t>
  </si>
  <si>
    <t>804200О.99.0.ББ60АА73001</t>
  </si>
  <si>
    <t>Реализация основных профессиональных образовательных программ профессионального обучения - программ переподготовки рабочих, служащих</t>
  </si>
  <si>
    <t>804200О.99.0.ББ63АБ93000</t>
  </si>
  <si>
    <t>804200О.99.0.ББ63АБ92000</t>
  </si>
  <si>
    <t>Реализация основных профессиональных образовательных программ профессионального обучения - программ повышения квалификации рабочих, служащих</t>
  </si>
  <si>
    <t>804200О.99.0.ББ64АА00000</t>
  </si>
  <si>
    <t>804200О.99.0.ББ64АА01000</t>
  </si>
  <si>
    <t xml:space="preserve">Присмотр и уход </t>
  </si>
  <si>
    <t>889111О.99.0.БА91АА63000</t>
  </si>
  <si>
    <t>880900О.99.0.ББ20АА15000</t>
  </si>
  <si>
    <t xml:space="preserve">Коррекционно-развивающая, компенсирующая и логопедическая помощь обучающимся </t>
  </si>
  <si>
    <t>880900О.99.0.ББ15АА01000</t>
  </si>
  <si>
    <t>880900О.99.0.ББ05АА63000</t>
  </si>
  <si>
    <t>880900О.99.0.ББ05АА21000</t>
  </si>
  <si>
    <t>880900О.99.0.ББ00АА01000</t>
  </si>
  <si>
    <t>880900О.99.0.ББ00АА00000</t>
  </si>
  <si>
    <t>880900О.99.0.БА86АА01000</t>
  </si>
  <si>
    <t>880900О.99.0.БА86АА00000</t>
  </si>
  <si>
    <t>880900О.99.0.БА80АА63000</t>
  </si>
  <si>
    <t>Присмотр и уход</t>
  </si>
  <si>
    <t>880900О.99.0.БА80АА60000</t>
  </si>
  <si>
    <t>880900О.99.0.БА80АА21000</t>
  </si>
  <si>
    <t>880900О.99.0.БА80АА18000</t>
  </si>
  <si>
    <t>853212О.99.0.БВ22АА00001</t>
  </si>
  <si>
    <t>804200О.99.0.ББ52АП88000</t>
  </si>
  <si>
    <t xml:space="preserve">Число человеко
-часов пребывания </t>
  </si>
  <si>
    <t>804200О.99.0.ББ52АИ16000</t>
  </si>
  <si>
    <t>804200О.99.0.ББ52АЖ67000</t>
  </si>
  <si>
    <t>Реализация основных общеобразовательных программ основного общего образования</t>
  </si>
  <si>
    <t>802111О.99.0.БА96АА25001</t>
  </si>
  <si>
    <t>Реализация основных общеобразовательных программ среднего общего образования</t>
  </si>
  <si>
    <t>802112О.99.0.ББ11АЭ34001</t>
  </si>
  <si>
    <t>802112О.99.0.ББ11АЧ08001</t>
  </si>
  <si>
    <t>802112О.99.0.ББ11АЛ26001</t>
  </si>
  <si>
    <t>802112О.99.0.ББ11АА26001</t>
  </si>
  <si>
    <t>802112О.99.0.ББ11АА00001</t>
  </si>
  <si>
    <t>802112О.99.0.БА96АА26001</t>
  </si>
  <si>
    <t>802111О.99.0.БА96АЭ34001</t>
  </si>
  <si>
    <t>802111О.99.0.БА96АЧ08001</t>
  </si>
  <si>
    <t>802111О.99.0.БА96АА00001</t>
  </si>
  <si>
    <t>Реализация основных общеобразовательных программ  среднего общего образования</t>
  </si>
  <si>
    <t>801012О.99.0.ББ11АЧ09001</t>
  </si>
  <si>
    <t>801012О.99.0.БА96АЧ09001</t>
  </si>
  <si>
    <t>801012О.99.0.БА81АЩ73001</t>
  </si>
  <si>
    <t>801012О.99.0.БА81АШ04001</t>
  </si>
  <si>
    <t>801012О.99.0.БА81АЦ61001</t>
  </si>
  <si>
    <t>801012О.99.0.БА81АА25001</t>
  </si>
  <si>
    <t>Реализация основных общеобразовательных  программ начального общего образования</t>
  </si>
  <si>
    <t>801012О.99.0.БА81АА24001</t>
  </si>
  <si>
    <t>801012О.99.0.БА81АА00001</t>
  </si>
  <si>
    <t xml:space="preserve">Содержание детей </t>
  </si>
  <si>
    <t>559019О.99.0.ББ12АА03000</t>
  </si>
  <si>
    <t>559019О.99.0.БА97АА03000</t>
  </si>
  <si>
    <t>552315О.99.0.БА83АА00000</t>
  </si>
  <si>
    <t>552315О.99.0.БА92АА12000</t>
  </si>
  <si>
    <t>804200О.99.0.ББ52АЖ00000</t>
  </si>
  <si>
    <t>804200О.99.0.ББ52АЕ52000</t>
  </si>
  <si>
    <t>804200О.99.0.ББ52АЖ24000</t>
  </si>
  <si>
    <t>804200О.99.0.ББ52АЖ72000</t>
  </si>
  <si>
    <t>804200О.99.0.ББ52АЗ44000</t>
  </si>
  <si>
    <t>804200О.99.0.ББ52АЗ92000</t>
  </si>
  <si>
    <t>804200О.99.0.ББ52АА72000</t>
  </si>
  <si>
    <t xml:space="preserve">Организация проведения общественно значимых мероприятий в сфере образования, науки                                       </t>
  </si>
  <si>
    <t>850000.P.49.1.12230001001</t>
  </si>
  <si>
    <t>804200О.99.0.ББ59АА76001</t>
  </si>
  <si>
    <t>804200О.99.0.ББ59АА77001</t>
  </si>
  <si>
    <t>804200О.99.0.ББ60АА76001</t>
  </si>
  <si>
    <t>804200О.99.0.ББ60АА77001</t>
  </si>
  <si>
    <t>квадратный метр</t>
  </si>
  <si>
    <t>803 0704 0230210010 611</t>
  </si>
  <si>
    <t>803 0704 0231153630 611</t>
  </si>
  <si>
    <t>803 0705 021E154811 611</t>
  </si>
  <si>
    <t>803 1004 0210310010 611</t>
  </si>
  <si>
    <t>803 0705 0210310010 611</t>
  </si>
  <si>
    <t>803 0709 86В0011494 611</t>
  </si>
  <si>
    <t>803 0703 022E255371 611</t>
  </si>
  <si>
    <t>803 0703 0220110010 611</t>
  </si>
  <si>
    <t>803 0703 022E252471 611</t>
  </si>
  <si>
    <t>803 1004 0220110010 611</t>
  </si>
  <si>
    <t>803 0702 02104R3040 611</t>
  </si>
  <si>
    <t>803 0704 0230210010 621</t>
  </si>
  <si>
    <t>803 0704 0231153630 621</t>
  </si>
  <si>
    <t>803 0702 0210310010 611</t>
  </si>
  <si>
    <t>803 0702 0210653030 611</t>
  </si>
  <si>
    <t>803 0704 0230210010.611</t>
  </si>
  <si>
    <t>803 0704 0231153630611</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</si>
  <si>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</si>
  <si>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</si>
  <si>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</si>
  <si>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</si>
  <si>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</si>
  <si>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</si>
  <si>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</si>
  <si>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</si>
  <si>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</si>
  <si>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</si>
  <si>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</si>
  <si>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</si>
  <si>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</si>
  <si>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</si>
  <si>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</si>
  <si>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</si>
  <si>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</si>
  <si>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</si>
  <si>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</si>
  <si>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</si>
  <si>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</si>
  <si>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</si>
  <si>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</si>
  <si>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</si>
  <si>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</si>
  <si>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</si>
  <si>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</si>
  <si>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</si>
  <si>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</si>
  <si>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</si>
  <si>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</si>
  <si>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</si>
  <si>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</si>
  <si>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</si>
  <si>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</si>
  <si>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</si>
  <si>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</si>
  <si>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</si>
  <si>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</si>
  <si>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</si>
  <si>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</si>
  <si>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</si>
  <si>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</si>
  <si>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</si>
  <si>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</si>
  <si>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</si>
  <si>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</si>
  <si>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</si>
  <si>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</si>
  <si>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</si>
  <si>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</si>
  <si>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</si>
  <si>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</si>
  <si>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</si>
  <si>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</si>
  <si>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</si>
  <si>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</si>
  <si>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</si>
  <si>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</si>
  <si>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</si>
  <si>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</si>
  <si>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</si>
  <si>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</si>
  <si>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</si>
  <si>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</si>
  <si>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</si>
  <si>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</si>
  <si>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</si>
  <si>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</si>
  <si>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</si>
  <si>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</si>
  <si>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</si>
  <si>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</si>
  <si>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</si>
  <si>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</si>
  <si>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</si>
  <si>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</si>
  <si>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</si>
  <si>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</si>
  <si>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</si>
  <si>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</si>
  <si>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</si>
  <si>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</si>
  <si>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</si>
  <si>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</si>
  <si>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</si>
  <si>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</si>
  <si>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</si>
  <si>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</si>
  <si>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</si>
  <si>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</si>
  <si>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</si>
  <si>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</si>
  <si>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</si>
  <si>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</si>
  <si>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</si>
  <si>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</si>
  <si>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</si>
  <si>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</si>
  <si>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</si>
  <si>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</si>
  <si>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</si>
  <si>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</si>
  <si>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</si>
  <si>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</si>
  <si>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</si>
  <si>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</si>
  <si>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</si>
  <si>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</si>
  <si>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</si>
  <si>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</si>
  <si>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</si>
  <si>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</si>
  <si>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</si>
  <si>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</si>
  <si>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</si>
  <si>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</si>
  <si>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</si>
  <si>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</si>
  <si>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</si>
  <si>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</si>
  <si>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</si>
  <si>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</si>
  <si>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</si>
  <si>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</si>
  <si>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</si>
  <si>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</si>
  <si>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</si>
  <si>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</si>
  <si>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</si>
  <si>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</si>
  <si>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</si>
  <si>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</si>
  <si>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</si>
  <si>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</si>
  <si>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</si>
  <si>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</si>
  <si>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</si>
  <si>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</si>
  <si>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</si>
  <si>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</si>
  <si>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</si>
  <si>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</si>
  <si>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</si>
  <si>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</si>
  <si>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</si>
  <si>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</si>
  <si>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</si>
  <si>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</si>
  <si>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</si>
  <si>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</si>
  <si>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</si>
  <si>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</si>
  <si>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</si>
  <si>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</si>
  <si>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</si>
  <si>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</si>
  <si>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</si>
  <si>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</si>
  <si>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</si>
  <si>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</si>
  <si>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</si>
  <si>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</si>
  <si>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</si>
  <si>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</si>
  <si>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</si>
  <si>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</si>
  <si>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</si>
  <si>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</si>
  <si>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</si>
  <si>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</si>
  <si>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</si>
  <si>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</si>
  <si>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</si>
  <si>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</si>
  <si>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</si>
  <si>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</si>
  <si>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</si>
  <si>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</si>
  <si>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</si>
  <si>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</si>
  <si>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</si>
  <si>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</si>
  <si>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</si>
  <si>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</si>
  <si>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</si>
  <si>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</si>
  <si>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</si>
  <si>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</si>
  <si>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</si>
  <si>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</si>
  <si>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</si>
  <si>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</si>
  <si>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</si>
  <si>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</si>
  <si>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</si>
  <si>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</si>
  <si>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</si>
  <si>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</si>
  <si>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</si>
  <si>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</si>
  <si>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</si>
  <si>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</si>
  <si>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</si>
  <si>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</si>
  <si>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</si>
  <si>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</si>
  <si>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</si>
  <si>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</si>
  <si>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</si>
  <si>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</si>
  <si>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</si>
  <si>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</si>
  <si>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</si>
  <si>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</si>
  <si>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</si>
  <si>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</si>
  <si>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</si>
  <si>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</si>
  <si>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</si>
  <si>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</si>
  <si>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</si>
  <si>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</si>
  <si>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</si>
  <si>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</si>
  <si>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</si>
  <si>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</si>
  <si>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</si>
  <si>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</si>
  <si>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</si>
  <si>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</si>
  <si>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</si>
  <si>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</si>
  <si>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</si>
  <si>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</si>
  <si>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</si>
  <si>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</si>
  <si>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</si>
  <si>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</si>
  <si>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</si>
  <si>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</si>
  <si>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</si>
  <si>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r>
      <t>803 0702 0210310010</t>
    </r>
    <r>
      <rPr>
        <b/>
        <sz val="14"/>
        <rFont val="Times New Roman"/>
        <family val="1"/>
        <charset val="204"/>
      </rPr>
      <t xml:space="preserve"> </t>
    </r>
    <r>
      <rPr>
        <sz val="14"/>
        <rFont val="Times New Roman"/>
        <family val="1"/>
        <charset val="204"/>
      </rPr>
      <t>611</t>
    </r>
  </si>
  <si>
    <t>803 0702 0210310010 .611</t>
  </si>
  <si>
    <t>803 0704 023Е651771 611</t>
  </si>
  <si>
    <t>803 0704 0231153630.611</t>
  </si>
  <si>
    <t>803 0704 0231153630.621</t>
  </si>
  <si>
    <t>803 1004 0230210010 611</t>
  </si>
  <si>
    <t xml:space="preserve">809 1004 1120110010 611                 809 1103 1120110010 611   </t>
  </si>
  <si>
    <t>803 0704 0231153630 .611</t>
  </si>
  <si>
    <t>803 0704.0231153630.611</t>
  </si>
</sst>
</file>

<file path=xl/styles.xml><?xml version="1.0" encoding="utf-8"?>
<styleSheet xmlns="http://schemas.openxmlformats.org/spreadsheetml/2006/main">
  <numFmts count="3">
    <numFmt numFmtId="164" formatCode="#,##0.0"/>
    <numFmt numFmtId="165" formatCode="#,##0.0000"/>
    <numFmt numFmtId="166" formatCode="#,##0.000"/>
  </numFmts>
  <fonts count="13">
    <font>
      <sz val="11"/>
      <color rgb="FF000000"/>
      <name val="Calibri"/>
    </font>
    <font>
      <sz val="10"/>
      <name val="Arial"/>
      <family val="2"/>
      <charset val="204"/>
    </font>
    <font>
      <sz val="12"/>
      <name val="Times New Roman"/>
      <family val="1"/>
      <charset val="204"/>
    </font>
    <font>
      <b/>
      <sz val="14"/>
      <name val="Times New Roman"/>
      <family val="1"/>
      <charset val="204"/>
    </font>
    <font>
      <sz val="14"/>
      <name val="Times New Roman"/>
      <family val="1"/>
      <charset val="204"/>
    </font>
    <font>
      <b/>
      <sz val="10"/>
      <color rgb="FF000000"/>
      <name val="Arial"/>
      <family val="2"/>
      <charset val="204"/>
    </font>
    <font>
      <b/>
      <sz val="16"/>
      <name val="Times New Roman"/>
      <family val="1"/>
      <charset val="204"/>
    </font>
    <font>
      <sz val="14"/>
      <color rgb="FF000000"/>
      <name val="Times New Roman"/>
      <family val="1"/>
      <charset val="204"/>
    </font>
    <font>
      <sz val="14"/>
      <color theme="1"/>
      <name val="Times New Roman"/>
      <family val="2"/>
    </font>
    <font>
      <sz val="14"/>
      <color theme="1"/>
      <name val="Times New Roman"/>
      <family val="1"/>
      <charset val="204"/>
    </font>
    <font>
      <sz val="14"/>
      <name val="Times New Roman"/>
      <family val="2"/>
    </font>
    <font>
      <sz val="14"/>
      <color indexed="8"/>
      <name val="Times New Roman"/>
      <family val="1"/>
      <charset val="204"/>
    </font>
    <font>
      <sz val="11"/>
      <color rgb="FF000000"/>
      <name val="Calibri"/>
      <family val="2"/>
      <charset val="204"/>
    </font>
  </fonts>
  <fills count="6">
    <fill>
      <patternFill patternType="none"/>
    </fill>
    <fill>
      <patternFill patternType="gray125"/>
    </fill>
    <fill>
      <patternFill patternType="solid">
        <fgColor theme="8" tint="0.79998168889431442"/>
        <bgColor indexed="64"/>
      </patternFill>
    </fill>
    <fill>
      <patternFill patternType="solid">
        <fgColor rgb="FFDCE6F2"/>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D9D9D9"/>
      </left>
      <right style="thin">
        <color rgb="FFB9CDE5"/>
      </right>
      <top/>
      <bottom style="thin">
        <color rgb="FFB9CDE5"/>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 fontId="5" fillId="3" borderId="5">
      <alignment horizontal="right" vertical="top" shrinkToFit="1"/>
    </xf>
    <xf numFmtId="0" fontId="12" fillId="0" borderId="0"/>
  </cellStyleXfs>
  <cellXfs count="114">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 fontId="3" fillId="2" borderId="2" xfId="0" applyNumberFormat="1" applyFont="1" applyFill="1" applyBorder="1" applyAlignment="1">
      <alignment horizontal="right" vertical="center" wrapText="1"/>
    </xf>
    <xf numFmtId="0"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3"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3" fontId="7"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 fontId="2" fillId="0" borderId="0" xfId="0" applyNumberFormat="1" applyFont="1" applyFill="1" applyBorder="1" applyAlignment="1">
      <alignment horizontal="left" vertical="center"/>
    </xf>
    <xf numFmtId="49" fontId="4" fillId="0" borderId="2" xfId="0" applyNumberFormat="1" applyFont="1" applyFill="1" applyBorder="1" applyAlignment="1" applyProtection="1">
      <alignment horizontal="center" vertical="center" wrapText="1"/>
      <protection locked="0"/>
    </xf>
    <xf numFmtId="49" fontId="9" fillId="4" borderId="2" xfId="0" applyNumberFormat="1" applyFont="1" applyFill="1" applyBorder="1" applyAlignment="1">
      <alignment horizontal="center" vertical="center" wrapText="1"/>
    </xf>
    <xf numFmtId="4" fontId="4"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16" fontId="4" fillId="4" borderId="2" xfId="0" applyNumberFormat="1" applyFont="1" applyFill="1" applyBorder="1" applyAlignment="1">
      <alignment horizontal="center" vertical="center" wrapText="1"/>
    </xf>
    <xf numFmtId="4" fontId="7" fillId="0" borderId="2" xfId="0" applyNumberFormat="1" applyFont="1" applyFill="1" applyBorder="1" applyAlignment="1">
      <alignment vertical="center"/>
    </xf>
    <xf numFmtId="4" fontId="7" fillId="5" borderId="2" xfId="0" applyNumberFormat="1" applyFont="1" applyFill="1" applyBorder="1" applyAlignment="1">
      <alignment vertical="center" wrapText="1"/>
    </xf>
    <xf numFmtId="4" fontId="4" fillId="0" borderId="2" xfId="0" applyNumberFormat="1" applyFont="1" applyFill="1" applyBorder="1" applyAlignment="1">
      <alignment vertical="center" wrapText="1"/>
    </xf>
    <xf numFmtId="4" fontId="4" fillId="0" borderId="2" xfId="0" applyNumberFormat="1" applyFont="1" applyBorder="1" applyAlignment="1">
      <alignment horizontal="right" vertical="center" wrapText="1"/>
    </xf>
    <xf numFmtId="4" fontId="9" fillId="0" borderId="2" xfId="0" applyNumberFormat="1"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4" fontId="9" fillId="0" borderId="2" xfId="0" applyNumberFormat="1" applyFont="1" applyBorder="1" applyAlignment="1">
      <alignment horizontal="right" vertical="center"/>
    </xf>
    <xf numFmtId="4" fontId="4" fillId="0" borderId="2" xfId="0" applyNumberFormat="1" applyFont="1" applyFill="1" applyBorder="1" applyAlignment="1">
      <alignment horizontal="center" vertical="center" wrapText="1"/>
    </xf>
    <xf numFmtId="4" fontId="7" fillId="4" borderId="2" xfId="0" applyNumberFormat="1" applyFont="1" applyFill="1" applyBorder="1" applyAlignment="1">
      <alignment horizontal="right" vertical="center" wrapText="1"/>
    </xf>
    <xf numFmtId="49" fontId="7" fillId="0" borderId="2" xfId="0" applyNumberFormat="1" applyFont="1" applyFill="1" applyBorder="1" applyAlignment="1">
      <alignment horizontal="center" vertical="center"/>
    </xf>
    <xf numFmtId="4" fontId="4" fillId="4" borderId="2" xfId="0" applyNumberFormat="1" applyFont="1" applyFill="1" applyBorder="1" applyAlignment="1">
      <alignment horizontal="right" vertical="center" wrapText="1"/>
    </xf>
    <xf numFmtId="0" fontId="3" fillId="0" borderId="0" xfId="0" applyFont="1" applyFill="1" applyBorder="1" applyAlignment="1">
      <alignment horizontal="left" vertical="center"/>
    </xf>
    <xf numFmtId="0" fontId="4" fillId="0" borderId="2" xfId="0" applyFont="1" applyBorder="1" applyAlignment="1">
      <alignment horizontal="left" vertical="center" wrapText="1"/>
    </xf>
    <xf numFmtId="4" fontId="3" fillId="2" borderId="2" xfId="0" applyNumberFormat="1" applyFont="1" applyFill="1" applyBorder="1" applyAlignment="1">
      <alignment vertical="center"/>
    </xf>
    <xf numFmtId="4" fontId="2" fillId="4" borderId="2" xfId="0" applyNumberFormat="1" applyFont="1" applyFill="1" applyBorder="1" applyAlignment="1">
      <alignment horizontal="center" vertical="center" wrapText="1"/>
    </xf>
    <xf numFmtId="4" fontId="4" fillId="4" borderId="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 fontId="4" fillId="0" borderId="2" xfId="3" applyNumberFormat="1" applyFont="1" applyFill="1" applyBorder="1" applyAlignment="1">
      <alignment horizontal="right" vertical="center" wrapText="1"/>
    </xf>
    <xf numFmtId="0" fontId="7" fillId="0" borderId="2"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2" xfId="3"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4" fillId="0" borderId="2" xfId="3"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2" borderId="2" xfId="0" quotePrefix="1"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4" fontId="4" fillId="4" borderId="2" xfId="0" applyNumberFormat="1" applyFont="1" applyFill="1" applyBorder="1" applyAlignment="1">
      <alignment horizontal="right" vertical="center"/>
    </xf>
    <xf numFmtId="0" fontId="4" fillId="0" borderId="2" xfId="0" quotePrefix="1" applyFont="1" applyFill="1" applyBorder="1" applyAlignment="1">
      <alignment horizontal="left" vertical="center" wrapText="1"/>
    </xf>
    <xf numFmtId="165"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2" xfId="3" quotePrefix="1" applyFont="1" applyFill="1" applyBorder="1" applyAlignment="1">
      <alignment horizontal="center" vertical="center" wrapText="1"/>
    </xf>
    <xf numFmtId="0" fontId="4" fillId="0" borderId="2" xfId="3"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9" fillId="4" borderId="2" xfId="0" applyFont="1" applyFill="1" applyBorder="1" applyAlignment="1">
      <alignment horizontal="left" vertical="center" wrapText="1"/>
    </xf>
    <xf numFmtId="166" fontId="9" fillId="0" borderId="2" xfId="0" applyNumberFormat="1" applyFont="1" applyBorder="1" applyAlignment="1">
      <alignment horizontal="center" vertical="center"/>
    </xf>
    <xf numFmtId="0" fontId="4"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49" fontId="4" fillId="0" borderId="8"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49" fontId="4" fillId="0" borderId="2" xfId="0" applyNumberFormat="1" applyFont="1" applyBorder="1" applyAlignment="1">
      <alignment horizontal="center" vertical="center" wrapText="1"/>
    </xf>
    <xf numFmtId="0" fontId="7" fillId="0"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2" xfId="0" quotePrefix="1" applyFont="1" applyFill="1" applyBorder="1" applyAlignment="1">
      <alignment horizontal="left" vertical="center"/>
    </xf>
    <xf numFmtId="49" fontId="9" fillId="4" borderId="2" xfId="0" applyNumberFormat="1" applyFont="1" applyFill="1" applyBorder="1" applyAlignment="1">
      <alignment horizontal="center" vertical="center" wrapText="1"/>
    </xf>
    <xf numFmtId="0" fontId="4" fillId="0" borderId="0" xfId="0" applyFont="1" applyFill="1" applyBorder="1" applyAlignment="1">
      <alignment horizontal="justify" vertical="top" wrapText="1"/>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
    <cellStyle name="ex64" xfId="2"/>
    <cellStyle name="Обычный" xfId="0" builtinId="0"/>
    <cellStyle name="Обычный 2" xfId="1"/>
    <cellStyle name="Обычный 3" xfId="3"/>
  </cellStyles>
  <dxfs count="3">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2:N770"/>
  <sheetViews>
    <sheetView tabSelected="1" view="pageBreakPreview" zoomScale="80" zoomScaleNormal="71" zoomScaleSheetLayoutView="80" workbookViewId="0">
      <pane ySplit="7" topLeftCell="A8" activePane="bottomLeft" state="frozen"/>
      <selection pane="bottomLeft" activeCell="B12" sqref="B12"/>
    </sheetView>
  </sheetViews>
  <sheetFormatPr defaultRowHeight="18.75"/>
  <cols>
    <col min="1" max="1" width="8.7109375" style="42" customWidth="1"/>
    <col min="2" max="2" width="48" style="1" customWidth="1"/>
    <col min="3" max="3" width="53.42578125" style="1" customWidth="1"/>
    <col min="4" max="4" width="40.85546875" style="1" customWidth="1"/>
    <col min="5" max="5" width="35.140625" style="1" customWidth="1"/>
    <col min="6" max="6" width="16.85546875" style="1" customWidth="1"/>
    <col min="7" max="7" width="23.42578125" style="2" customWidth="1"/>
    <col min="8" max="8" width="22.140625" style="2" customWidth="1"/>
    <col min="9" max="9" width="21.7109375" style="2" customWidth="1"/>
    <col min="10" max="10" width="38" style="42" customWidth="1"/>
    <col min="11" max="11" width="28.42578125" style="1" customWidth="1"/>
    <col min="12" max="12" width="26.7109375" style="1" customWidth="1"/>
    <col min="13" max="13" width="28.42578125" style="1" customWidth="1"/>
    <col min="14" max="16384" width="9.140625" style="1"/>
  </cols>
  <sheetData>
    <row r="2" spans="1:13" s="2" customFormat="1" ht="48.75" customHeight="1">
      <c r="A2" s="107" t="s">
        <v>18</v>
      </c>
      <c r="B2" s="107"/>
      <c r="C2" s="107"/>
      <c r="D2" s="107"/>
      <c r="E2" s="107"/>
      <c r="F2" s="107"/>
      <c r="G2" s="107"/>
      <c r="H2" s="107"/>
      <c r="I2" s="107"/>
      <c r="J2" s="107"/>
      <c r="K2" s="107"/>
      <c r="L2" s="107"/>
      <c r="M2" s="107"/>
    </row>
    <row r="3" spans="1:13">
      <c r="C3" s="37"/>
    </row>
    <row r="4" spans="1:13" ht="25.5" customHeight="1">
      <c r="A4" s="110" t="s">
        <v>0</v>
      </c>
      <c r="B4" s="108" t="s">
        <v>16</v>
      </c>
      <c r="C4" s="109" t="s">
        <v>8</v>
      </c>
      <c r="D4" s="108" t="s">
        <v>9</v>
      </c>
      <c r="E4" s="108" t="s">
        <v>10</v>
      </c>
      <c r="F4" s="108"/>
      <c r="G4" s="108"/>
      <c r="H4" s="108"/>
      <c r="I4" s="108"/>
      <c r="J4" s="108" t="s">
        <v>11</v>
      </c>
      <c r="K4" s="108"/>
      <c r="L4" s="108"/>
      <c r="M4" s="108"/>
    </row>
    <row r="5" spans="1:13" ht="62.25" customHeight="1">
      <c r="A5" s="110"/>
      <c r="B5" s="108"/>
      <c r="C5" s="112"/>
      <c r="D5" s="108"/>
      <c r="E5" s="108" t="s">
        <v>12</v>
      </c>
      <c r="F5" s="108" t="s">
        <v>13</v>
      </c>
      <c r="G5" s="108" t="s">
        <v>38</v>
      </c>
      <c r="H5" s="108" t="s">
        <v>464</v>
      </c>
      <c r="I5" s="108" t="s">
        <v>39</v>
      </c>
      <c r="J5" s="110" t="s">
        <v>14</v>
      </c>
      <c r="K5" s="108" t="s">
        <v>43</v>
      </c>
      <c r="L5" s="108"/>
      <c r="M5" s="108"/>
    </row>
    <row r="6" spans="1:13" ht="108" customHeight="1">
      <c r="A6" s="111"/>
      <c r="B6" s="109"/>
      <c r="C6" s="113"/>
      <c r="D6" s="109"/>
      <c r="E6" s="109"/>
      <c r="F6" s="109"/>
      <c r="G6" s="109"/>
      <c r="H6" s="109"/>
      <c r="I6" s="109"/>
      <c r="J6" s="111"/>
      <c r="K6" s="3" t="s">
        <v>40</v>
      </c>
      <c r="L6" s="10" t="s">
        <v>465</v>
      </c>
      <c r="M6" s="3" t="s">
        <v>39</v>
      </c>
    </row>
    <row r="7" spans="1:13">
      <c r="A7" s="52" t="s">
        <v>1</v>
      </c>
      <c r="B7" s="4" t="s">
        <v>4</v>
      </c>
      <c r="C7" s="4" t="s">
        <v>3</v>
      </c>
      <c r="D7" s="4" t="s">
        <v>7</v>
      </c>
      <c r="E7" s="4" t="s">
        <v>15</v>
      </c>
      <c r="F7" s="4" t="s">
        <v>2</v>
      </c>
      <c r="G7" s="4" t="s">
        <v>5</v>
      </c>
      <c r="H7" s="4" t="s">
        <v>6</v>
      </c>
      <c r="I7" s="4">
        <v>10</v>
      </c>
      <c r="J7" s="72">
        <v>11</v>
      </c>
      <c r="K7" s="4">
        <v>12</v>
      </c>
      <c r="L7" s="4">
        <v>13</v>
      </c>
      <c r="M7" s="4">
        <v>15</v>
      </c>
    </row>
    <row r="8" spans="1:13" ht="26.25" customHeight="1">
      <c r="A8" s="61">
        <v>1</v>
      </c>
      <c r="B8" s="102" t="s">
        <v>17</v>
      </c>
      <c r="C8" s="102"/>
      <c r="D8" s="102"/>
      <c r="E8" s="102"/>
      <c r="F8" s="102"/>
      <c r="G8" s="102"/>
      <c r="H8" s="102"/>
      <c r="I8" s="102"/>
      <c r="J8" s="102"/>
      <c r="K8" s="39">
        <v>285784385</v>
      </c>
      <c r="L8" s="39">
        <v>359946993</v>
      </c>
      <c r="M8" s="39">
        <v>364252192</v>
      </c>
    </row>
    <row r="9" spans="1:13" ht="83.25" customHeight="1">
      <c r="A9" s="91" t="s">
        <v>492</v>
      </c>
      <c r="B9" s="75" t="s">
        <v>17</v>
      </c>
      <c r="C9" s="75" t="s">
        <v>44</v>
      </c>
      <c r="D9" s="4" t="s">
        <v>45</v>
      </c>
      <c r="E9" s="49" t="s">
        <v>481</v>
      </c>
      <c r="F9" s="4" t="s">
        <v>717</v>
      </c>
      <c r="G9" s="7">
        <v>33.700000000000003</v>
      </c>
      <c r="H9" s="7">
        <v>33.85</v>
      </c>
      <c r="I9" s="7">
        <v>33.85</v>
      </c>
      <c r="J9" s="72" t="s">
        <v>46</v>
      </c>
      <c r="K9" s="9">
        <v>46824896</v>
      </c>
      <c r="L9" s="36">
        <v>68375864.450000003</v>
      </c>
      <c r="M9" s="36">
        <v>69864091.450000003</v>
      </c>
    </row>
    <row r="10" spans="1:13" ht="44.25" customHeight="1">
      <c r="A10" s="91"/>
      <c r="B10" s="75"/>
      <c r="C10" s="75"/>
      <c r="D10" s="4" t="s">
        <v>45</v>
      </c>
      <c r="E10" s="49" t="s">
        <v>482</v>
      </c>
      <c r="F10" s="4" t="s">
        <v>125</v>
      </c>
      <c r="G10" s="8">
        <v>8</v>
      </c>
      <c r="H10" s="8">
        <v>8</v>
      </c>
      <c r="I10" s="8">
        <v>8</v>
      </c>
      <c r="J10" s="72" t="s">
        <v>46</v>
      </c>
      <c r="K10" s="9">
        <v>13989760</v>
      </c>
      <c r="L10" s="9">
        <v>13989760</v>
      </c>
      <c r="M10" s="9">
        <v>13989760</v>
      </c>
    </row>
    <row r="11" spans="1:13" ht="81" customHeight="1">
      <c r="A11" s="52" t="s">
        <v>493</v>
      </c>
      <c r="B11" s="49" t="s">
        <v>17</v>
      </c>
      <c r="C11" s="49" t="s">
        <v>47</v>
      </c>
      <c r="D11" s="53" t="s">
        <v>48</v>
      </c>
      <c r="E11" s="49" t="s">
        <v>483</v>
      </c>
      <c r="F11" s="4" t="s">
        <v>49</v>
      </c>
      <c r="G11" s="8">
        <v>185894</v>
      </c>
      <c r="H11" s="8">
        <v>185894</v>
      </c>
      <c r="I11" s="8">
        <v>185894</v>
      </c>
      <c r="J11" s="72" t="s">
        <v>46</v>
      </c>
      <c r="K11" s="9">
        <v>87218230</v>
      </c>
      <c r="L11" s="9">
        <v>101824232.48</v>
      </c>
      <c r="M11" s="9">
        <v>102961484.48</v>
      </c>
    </row>
    <row r="12" spans="1:13" ht="112.5">
      <c r="A12" s="52" t="s">
        <v>494</v>
      </c>
      <c r="B12" s="49" t="s">
        <v>17</v>
      </c>
      <c r="C12" s="49" t="s">
        <v>50</v>
      </c>
      <c r="D12" s="53" t="s">
        <v>51</v>
      </c>
      <c r="E12" s="49" t="s">
        <v>152</v>
      </c>
      <c r="F12" s="4" t="s">
        <v>52</v>
      </c>
      <c r="G12" s="8">
        <v>45</v>
      </c>
      <c r="H12" s="8">
        <v>44</v>
      </c>
      <c r="I12" s="8">
        <v>44</v>
      </c>
      <c r="J12" s="72" t="s">
        <v>46</v>
      </c>
      <c r="K12" s="9">
        <v>22021501</v>
      </c>
      <c r="L12" s="9">
        <v>30018728.239999998</v>
      </c>
      <c r="M12" s="9">
        <v>30870728.239999998</v>
      </c>
    </row>
    <row r="13" spans="1:13" ht="120" customHeight="1">
      <c r="A13" s="52" t="s">
        <v>495</v>
      </c>
      <c r="B13" s="49" t="s">
        <v>17</v>
      </c>
      <c r="C13" s="49" t="s">
        <v>53</v>
      </c>
      <c r="D13" s="4" t="s">
        <v>54</v>
      </c>
      <c r="E13" s="49" t="s">
        <v>484</v>
      </c>
      <c r="F13" s="4" t="s">
        <v>52</v>
      </c>
      <c r="G13" s="4">
        <v>186</v>
      </c>
      <c r="H13" s="4">
        <v>186</v>
      </c>
      <c r="I13" s="4">
        <v>186</v>
      </c>
      <c r="J13" s="72" t="s">
        <v>46</v>
      </c>
      <c r="K13" s="9">
        <v>22566036</v>
      </c>
      <c r="L13" s="9">
        <v>40035453.630000003</v>
      </c>
      <c r="M13" s="9">
        <v>40035453.630000003</v>
      </c>
    </row>
    <row r="14" spans="1:13" ht="67.5" customHeight="1">
      <c r="A14" s="52" t="s">
        <v>496</v>
      </c>
      <c r="B14" s="49" t="s">
        <v>17</v>
      </c>
      <c r="C14" s="49" t="s">
        <v>55</v>
      </c>
      <c r="D14" s="4" t="s">
        <v>56</v>
      </c>
      <c r="E14" s="49" t="s">
        <v>152</v>
      </c>
      <c r="F14" s="4" t="s">
        <v>52</v>
      </c>
      <c r="G14" s="4" t="s">
        <v>471</v>
      </c>
      <c r="H14" s="4">
        <v>11</v>
      </c>
      <c r="I14" s="4">
        <v>11</v>
      </c>
      <c r="J14" s="72" t="s">
        <v>46</v>
      </c>
      <c r="K14" s="9">
        <v>0</v>
      </c>
      <c r="L14" s="9">
        <v>3274338.2</v>
      </c>
      <c r="M14" s="9">
        <v>3274338.2</v>
      </c>
    </row>
    <row r="15" spans="1:13" ht="87.75" customHeight="1">
      <c r="A15" s="52" t="s">
        <v>497</v>
      </c>
      <c r="B15" s="49" t="s">
        <v>17</v>
      </c>
      <c r="C15" s="49" t="s">
        <v>57</v>
      </c>
      <c r="D15" s="4" t="s">
        <v>58</v>
      </c>
      <c r="E15" s="49" t="s">
        <v>485</v>
      </c>
      <c r="F15" s="4" t="s">
        <v>1072</v>
      </c>
      <c r="G15" s="4" t="s">
        <v>471</v>
      </c>
      <c r="H15" s="4">
        <v>764</v>
      </c>
      <c r="I15" s="4">
        <v>764</v>
      </c>
      <c r="J15" s="72" t="s">
        <v>46</v>
      </c>
      <c r="K15" s="9">
        <v>0</v>
      </c>
      <c r="L15" s="9">
        <v>6761906</v>
      </c>
      <c r="M15" s="9">
        <v>6761906</v>
      </c>
    </row>
    <row r="16" spans="1:13" ht="69" customHeight="1">
      <c r="A16" s="52" t="s">
        <v>498</v>
      </c>
      <c r="B16" s="49" t="s">
        <v>17</v>
      </c>
      <c r="C16" s="49" t="s">
        <v>447</v>
      </c>
      <c r="D16" s="4" t="s">
        <v>448</v>
      </c>
      <c r="E16" s="49" t="s">
        <v>239</v>
      </c>
      <c r="F16" s="4" t="s">
        <v>52</v>
      </c>
      <c r="G16" s="8">
        <v>80</v>
      </c>
      <c r="H16" s="8">
        <v>80</v>
      </c>
      <c r="I16" s="8">
        <v>80</v>
      </c>
      <c r="J16" s="35" t="s">
        <v>491</v>
      </c>
      <c r="K16" s="9">
        <v>9755441</v>
      </c>
      <c r="L16" s="9">
        <v>9792809</v>
      </c>
      <c r="M16" s="9">
        <v>9950182</v>
      </c>
    </row>
    <row r="17" spans="1:13" ht="66.75" customHeight="1">
      <c r="A17" s="52" t="s">
        <v>499</v>
      </c>
      <c r="B17" s="49" t="s">
        <v>17</v>
      </c>
      <c r="C17" s="49" t="s">
        <v>447</v>
      </c>
      <c r="D17" s="4" t="s">
        <v>449</v>
      </c>
      <c r="E17" s="49" t="s">
        <v>239</v>
      </c>
      <c r="F17" s="4" t="s">
        <v>52</v>
      </c>
      <c r="G17" s="8">
        <v>96</v>
      </c>
      <c r="H17" s="8">
        <v>96</v>
      </c>
      <c r="I17" s="8">
        <v>96</v>
      </c>
      <c r="J17" s="35" t="s">
        <v>491</v>
      </c>
      <c r="K17" s="9">
        <v>11706529</v>
      </c>
      <c r="L17" s="9">
        <v>11751371</v>
      </c>
      <c r="M17" s="9">
        <v>11940219</v>
      </c>
    </row>
    <row r="18" spans="1:13" ht="64.5" customHeight="1">
      <c r="A18" s="52" t="s">
        <v>500</v>
      </c>
      <c r="B18" s="49" t="s">
        <v>17</v>
      </c>
      <c r="C18" s="49" t="s">
        <v>450</v>
      </c>
      <c r="D18" s="4" t="s">
        <v>451</v>
      </c>
      <c r="E18" s="49" t="s">
        <v>239</v>
      </c>
      <c r="F18" s="4" t="s">
        <v>52</v>
      </c>
      <c r="G18" s="8">
        <v>110</v>
      </c>
      <c r="H18" s="8">
        <v>110</v>
      </c>
      <c r="I18" s="8">
        <v>110</v>
      </c>
      <c r="J18" s="35" t="s">
        <v>491</v>
      </c>
      <c r="K18" s="9">
        <v>13413732</v>
      </c>
      <c r="L18" s="9">
        <v>13465114</v>
      </c>
      <c r="M18" s="9">
        <v>13681501</v>
      </c>
    </row>
    <row r="19" spans="1:13" ht="66" customHeight="1">
      <c r="A19" s="52" t="s">
        <v>501</v>
      </c>
      <c r="B19" s="49" t="s">
        <v>17</v>
      </c>
      <c r="C19" s="49" t="s">
        <v>452</v>
      </c>
      <c r="D19" s="4" t="s">
        <v>453</v>
      </c>
      <c r="E19" s="49" t="s">
        <v>239</v>
      </c>
      <c r="F19" s="4" t="s">
        <v>52</v>
      </c>
      <c r="G19" s="8">
        <v>44</v>
      </c>
      <c r="H19" s="8">
        <v>44</v>
      </c>
      <c r="I19" s="8">
        <v>44</v>
      </c>
      <c r="J19" s="35" t="s">
        <v>491</v>
      </c>
      <c r="K19" s="9">
        <v>5771796</v>
      </c>
      <c r="L19" s="9">
        <v>5793905</v>
      </c>
      <c r="M19" s="9">
        <v>5887015</v>
      </c>
    </row>
    <row r="20" spans="1:13" ht="64.5" customHeight="1">
      <c r="A20" s="52" t="s">
        <v>502</v>
      </c>
      <c r="B20" s="49" t="s">
        <v>17</v>
      </c>
      <c r="C20" s="49" t="s">
        <v>452</v>
      </c>
      <c r="D20" s="4" t="s">
        <v>454</v>
      </c>
      <c r="E20" s="49" t="s">
        <v>239</v>
      </c>
      <c r="F20" s="4" t="s">
        <v>52</v>
      </c>
      <c r="G20" s="8">
        <v>45</v>
      </c>
      <c r="H20" s="8">
        <v>45</v>
      </c>
      <c r="I20" s="8">
        <v>45</v>
      </c>
      <c r="J20" s="35" t="s">
        <v>491</v>
      </c>
      <c r="K20" s="9">
        <v>1431851</v>
      </c>
      <c r="L20" s="9">
        <v>1437336</v>
      </c>
      <c r="M20" s="9">
        <v>1460436</v>
      </c>
    </row>
    <row r="21" spans="1:13" ht="60.75" customHeight="1">
      <c r="A21" s="52" t="s">
        <v>503</v>
      </c>
      <c r="B21" s="49" t="s">
        <v>17</v>
      </c>
      <c r="C21" s="49" t="s">
        <v>452</v>
      </c>
      <c r="D21" s="4" t="s">
        <v>455</v>
      </c>
      <c r="E21" s="49" t="s">
        <v>239</v>
      </c>
      <c r="F21" s="4" t="s">
        <v>52</v>
      </c>
      <c r="G21" s="8">
        <v>46</v>
      </c>
      <c r="H21" s="8">
        <v>46</v>
      </c>
      <c r="I21" s="8">
        <v>46</v>
      </c>
      <c r="J21" s="35" t="s">
        <v>491</v>
      </c>
      <c r="K21" s="9">
        <v>6034150</v>
      </c>
      <c r="L21" s="9">
        <v>6057264</v>
      </c>
      <c r="M21" s="9">
        <v>6154607</v>
      </c>
    </row>
    <row r="22" spans="1:13" ht="61.5" customHeight="1">
      <c r="A22" s="52" t="s">
        <v>504</v>
      </c>
      <c r="B22" s="49" t="s">
        <v>17</v>
      </c>
      <c r="C22" s="49" t="s">
        <v>452</v>
      </c>
      <c r="D22" s="4" t="s">
        <v>456</v>
      </c>
      <c r="E22" s="49" t="s">
        <v>239</v>
      </c>
      <c r="F22" s="4" t="s">
        <v>52</v>
      </c>
      <c r="G22" s="8">
        <v>45</v>
      </c>
      <c r="H22" s="8">
        <v>45</v>
      </c>
      <c r="I22" s="8">
        <v>45</v>
      </c>
      <c r="J22" s="35" t="s">
        <v>491</v>
      </c>
      <c r="K22" s="9">
        <v>1431851</v>
      </c>
      <c r="L22" s="9">
        <v>1437336</v>
      </c>
      <c r="M22" s="9">
        <v>1460436</v>
      </c>
    </row>
    <row r="23" spans="1:13" ht="69" customHeight="1">
      <c r="A23" s="52" t="s">
        <v>505</v>
      </c>
      <c r="B23" s="49" t="s">
        <v>17</v>
      </c>
      <c r="C23" s="49" t="s">
        <v>215</v>
      </c>
      <c r="D23" s="4" t="s">
        <v>457</v>
      </c>
      <c r="E23" s="49" t="s">
        <v>217</v>
      </c>
      <c r="F23" s="4" t="s">
        <v>218</v>
      </c>
      <c r="G23" s="8">
        <v>15618</v>
      </c>
      <c r="H23" s="8">
        <v>15618</v>
      </c>
      <c r="I23" s="8">
        <v>15618</v>
      </c>
      <c r="J23" s="35" t="s">
        <v>491</v>
      </c>
      <c r="K23" s="9">
        <v>1766579</v>
      </c>
      <c r="L23" s="9">
        <v>1773337</v>
      </c>
      <c r="M23" s="9">
        <v>1801796</v>
      </c>
    </row>
    <row r="24" spans="1:13" ht="123.75" customHeight="1">
      <c r="A24" s="52" t="s">
        <v>506</v>
      </c>
      <c r="B24" s="49" t="s">
        <v>17</v>
      </c>
      <c r="C24" s="49" t="s">
        <v>458</v>
      </c>
      <c r="D24" s="4" t="s">
        <v>459</v>
      </c>
      <c r="E24" s="49" t="s">
        <v>460</v>
      </c>
      <c r="F24" s="4" t="s">
        <v>149</v>
      </c>
      <c r="G24" s="8">
        <v>2</v>
      </c>
      <c r="H24" s="8">
        <v>2</v>
      </c>
      <c r="I24" s="8">
        <v>2</v>
      </c>
      <c r="J24" s="35" t="s">
        <v>491</v>
      </c>
      <c r="K24" s="9">
        <v>546363</v>
      </c>
      <c r="L24" s="9">
        <v>546363</v>
      </c>
      <c r="M24" s="9">
        <v>546363</v>
      </c>
    </row>
    <row r="25" spans="1:13" ht="153.75" customHeight="1">
      <c r="A25" s="52" t="s">
        <v>507</v>
      </c>
      <c r="B25" s="49" t="s">
        <v>17</v>
      </c>
      <c r="C25" s="49" t="s">
        <v>461</v>
      </c>
      <c r="D25" s="4" t="s">
        <v>462</v>
      </c>
      <c r="E25" s="49" t="s">
        <v>463</v>
      </c>
      <c r="F25" s="4" t="s">
        <v>149</v>
      </c>
      <c r="G25" s="8">
        <v>13</v>
      </c>
      <c r="H25" s="8">
        <v>14</v>
      </c>
      <c r="I25" s="8">
        <v>14</v>
      </c>
      <c r="J25" s="35" t="s">
        <v>491</v>
      </c>
      <c r="K25" s="9">
        <v>15466474</v>
      </c>
      <c r="L25" s="9">
        <v>15949346</v>
      </c>
      <c r="M25" s="9">
        <v>15949346</v>
      </c>
    </row>
    <row r="26" spans="1:13" ht="37.5">
      <c r="A26" s="52" t="s">
        <v>823</v>
      </c>
      <c r="B26" s="49" t="s">
        <v>17</v>
      </c>
      <c r="C26" s="49" t="s">
        <v>518</v>
      </c>
      <c r="D26" s="11" t="s">
        <v>519</v>
      </c>
      <c r="E26" s="49" t="s">
        <v>520</v>
      </c>
      <c r="F26" s="4" t="s">
        <v>149</v>
      </c>
      <c r="G26" s="4">
        <v>4</v>
      </c>
      <c r="H26" s="4">
        <v>4</v>
      </c>
      <c r="I26" s="4">
        <v>4</v>
      </c>
      <c r="J26" s="72" t="s">
        <v>46</v>
      </c>
      <c r="K26" s="9">
        <v>4179502.08</v>
      </c>
      <c r="L26" s="9">
        <v>4179502.08</v>
      </c>
      <c r="M26" s="9">
        <v>4179502.08</v>
      </c>
    </row>
    <row r="27" spans="1:13" ht="56.25">
      <c r="A27" s="52" t="s">
        <v>824</v>
      </c>
      <c r="B27" s="49" t="s">
        <v>17</v>
      </c>
      <c r="C27" s="49" t="s">
        <v>521</v>
      </c>
      <c r="D27" s="11" t="s">
        <v>522</v>
      </c>
      <c r="E27" s="49" t="s">
        <v>523</v>
      </c>
      <c r="F27" s="4" t="s">
        <v>149</v>
      </c>
      <c r="G27" s="4">
        <v>4</v>
      </c>
      <c r="H27" s="4">
        <v>5</v>
      </c>
      <c r="I27" s="4">
        <v>5</v>
      </c>
      <c r="J27" s="72" t="s">
        <v>46</v>
      </c>
      <c r="K27" s="9">
        <v>8664000</v>
      </c>
      <c r="L27" s="9">
        <v>9904000</v>
      </c>
      <c r="M27" s="9">
        <v>9904000</v>
      </c>
    </row>
    <row r="28" spans="1:13" ht="112.5">
      <c r="A28" s="52" t="s">
        <v>825</v>
      </c>
      <c r="B28" s="49" t="s">
        <v>17</v>
      </c>
      <c r="C28" s="49" t="s">
        <v>458</v>
      </c>
      <c r="D28" s="11" t="s">
        <v>459</v>
      </c>
      <c r="E28" s="49" t="s">
        <v>524</v>
      </c>
      <c r="F28" s="4" t="s">
        <v>149</v>
      </c>
      <c r="G28" s="4">
        <v>1</v>
      </c>
      <c r="H28" s="4">
        <v>1</v>
      </c>
      <c r="I28" s="4">
        <v>1</v>
      </c>
      <c r="J28" s="72" t="s">
        <v>46</v>
      </c>
      <c r="K28" s="9">
        <v>2165953.92</v>
      </c>
      <c r="L28" s="9">
        <v>2165953.92</v>
      </c>
      <c r="M28" s="9">
        <v>2165953.92</v>
      </c>
    </row>
    <row r="29" spans="1:13" ht="50.25" customHeight="1">
      <c r="A29" s="52" t="s">
        <v>826</v>
      </c>
      <c r="B29" s="49" t="s">
        <v>17</v>
      </c>
      <c r="C29" s="49" t="s">
        <v>525</v>
      </c>
      <c r="D29" s="11" t="s">
        <v>526</v>
      </c>
      <c r="E29" s="49" t="s">
        <v>527</v>
      </c>
      <c r="F29" s="4" t="s">
        <v>149</v>
      </c>
      <c r="G29" s="4">
        <v>5</v>
      </c>
      <c r="H29" s="4">
        <v>5</v>
      </c>
      <c r="I29" s="4">
        <v>5</v>
      </c>
      <c r="J29" s="72" t="s">
        <v>46</v>
      </c>
      <c r="K29" s="9">
        <v>10829740</v>
      </c>
      <c r="L29" s="9">
        <v>11413073</v>
      </c>
      <c r="M29" s="9">
        <v>11413073</v>
      </c>
    </row>
    <row r="30" spans="1:13" ht="27.75" customHeight="1">
      <c r="A30" s="61">
        <v>2</v>
      </c>
      <c r="B30" s="104" t="s">
        <v>19</v>
      </c>
      <c r="C30" s="104"/>
      <c r="D30" s="104"/>
      <c r="E30" s="104"/>
      <c r="F30" s="104"/>
      <c r="G30" s="104"/>
      <c r="H30" s="104"/>
      <c r="I30" s="104"/>
      <c r="J30" s="104"/>
      <c r="K30" s="6">
        <f>SUM(K31:K506)</f>
        <v>2400724743.000001</v>
      </c>
      <c r="L30" s="6">
        <f>SUM(L31:L506)</f>
        <v>2397744448.000001</v>
      </c>
      <c r="M30" s="6">
        <f>SUM(M31:M506)</f>
        <v>2398589860.000001</v>
      </c>
    </row>
    <row r="31" spans="1:13" ht="43.5" customHeight="1">
      <c r="A31" s="91" t="s">
        <v>1090</v>
      </c>
      <c r="B31" s="75" t="s">
        <v>19</v>
      </c>
      <c r="C31" s="75" t="s">
        <v>413</v>
      </c>
      <c r="D31" s="89" t="s">
        <v>827</v>
      </c>
      <c r="E31" s="75" t="s">
        <v>239</v>
      </c>
      <c r="F31" s="89" t="s">
        <v>52</v>
      </c>
      <c r="G31" s="90">
        <v>0</v>
      </c>
      <c r="H31" s="90">
        <v>12</v>
      </c>
      <c r="I31" s="90">
        <v>12</v>
      </c>
      <c r="J31" s="72" t="s">
        <v>1073</v>
      </c>
      <c r="K31" s="9">
        <v>0</v>
      </c>
      <c r="L31" s="9">
        <v>1050152</v>
      </c>
      <c r="M31" s="9">
        <v>1050152</v>
      </c>
    </row>
    <row r="32" spans="1:13" ht="42" customHeight="1">
      <c r="A32" s="91"/>
      <c r="B32" s="75"/>
      <c r="C32" s="75"/>
      <c r="D32" s="89"/>
      <c r="E32" s="75"/>
      <c r="F32" s="89"/>
      <c r="G32" s="90"/>
      <c r="H32" s="90"/>
      <c r="I32" s="90"/>
      <c r="J32" s="72" t="s">
        <v>1074</v>
      </c>
      <c r="K32" s="9">
        <v>0</v>
      </c>
      <c r="L32" s="9">
        <v>46276</v>
      </c>
      <c r="M32" s="9">
        <v>46276</v>
      </c>
    </row>
    <row r="33" spans="1:13" ht="48" customHeight="1">
      <c r="A33" s="91" t="s">
        <v>1091</v>
      </c>
      <c r="B33" s="75" t="s">
        <v>19</v>
      </c>
      <c r="C33" s="75" t="s">
        <v>413</v>
      </c>
      <c r="D33" s="89" t="s">
        <v>416</v>
      </c>
      <c r="E33" s="75" t="s">
        <v>239</v>
      </c>
      <c r="F33" s="89" t="s">
        <v>52</v>
      </c>
      <c r="G33" s="90">
        <v>58</v>
      </c>
      <c r="H33" s="90">
        <v>64</v>
      </c>
      <c r="I33" s="90">
        <v>63</v>
      </c>
      <c r="J33" s="72" t="s">
        <v>1073</v>
      </c>
      <c r="K33" s="9">
        <v>6635887</v>
      </c>
      <c r="L33" s="9">
        <v>7502883</v>
      </c>
      <c r="M33" s="9">
        <v>7566178</v>
      </c>
    </row>
    <row r="34" spans="1:13" ht="38.25" customHeight="1">
      <c r="A34" s="91"/>
      <c r="B34" s="75"/>
      <c r="C34" s="75"/>
      <c r="D34" s="89"/>
      <c r="E34" s="75"/>
      <c r="F34" s="89"/>
      <c r="G34" s="90"/>
      <c r="H34" s="90"/>
      <c r="I34" s="90"/>
      <c r="J34" s="72" t="s">
        <v>1074</v>
      </c>
      <c r="K34" s="9">
        <v>196051</v>
      </c>
      <c r="L34" s="9">
        <v>202602</v>
      </c>
      <c r="M34" s="9">
        <v>202602</v>
      </c>
    </row>
    <row r="35" spans="1:13" ht="39" customHeight="1">
      <c r="A35" s="91" t="s">
        <v>1092</v>
      </c>
      <c r="B35" s="75" t="s">
        <v>19</v>
      </c>
      <c r="C35" s="75" t="s">
        <v>413</v>
      </c>
      <c r="D35" s="89" t="s">
        <v>828</v>
      </c>
      <c r="E35" s="75" t="s">
        <v>239</v>
      </c>
      <c r="F35" s="89" t="s">
        <v>52</v>
      </c>
      <c r="G35" s="90">
        <v>1</v>
      </c>
      <c r="H35" s="90">
        <v>1</v>
      </c>
      <c r="I35" s="90">
        <v>1</v>
      </c>
      <c r="J35" s="72" t="s">
        <v>1073</v>
      </c>
      <c r="K35" s="9">
        <v>194871</v>
      </c>
      <c r="L35" s="9">
        <v>190318</v>
      </c>
      <c r="M35" s="9">
        <v>191924</v>
      </c>
    </row>
    <row r="36" spans="1:13" ht="41.25" customHeight="1">
      <c r="A36" s="91"/>
      <c r="B36" s="75"/>
      <c r="C36" s="75"/>
      <c r="D36" s="89"/>
      <c r="E36" s="75"/>
      <c r="F36" s="89"/>
      <c r="G36" s="90"/>
      <c r="H36" s="90"/>
      <c r="I36" s="90"/>
      <c r="J36" s="72" t="s">
        <v>1074</v>
      </c>
      <c r="K36" s="9">
        <v>5757</v>
      </c>
      <c r="L36" s="9">
        <v>5139</v>
      </c>
      <c r="M36" s="9">
        <v>5139</v>
      </c>
    </row>
    <row r="37" spans="1:13" ht="51.75" customHeight="1">
      <c r="A37" s="91" t="s">
        <v>1093</v>
      </c>
      <c r="B37" s="75" t="s">
        <v>19</v>
      </c>
      <c r="C37" s="75" t="s">
        <v>413</v>
      </c>
      <c r="D37" s="89" t="s">
        <v>829</v>
      </c>
      <c r="E37" s="75" t="s">
        <v>239</v>
      </c>
      <c r="F37" s="89" t="s">
        <v>52</v>
      </c>
      <c r="G37" s="90">
        <v>9</v>
      </c>
      <c r="H37" s="90">
        <v>12</v>
      </c>
      <c r="I37" s="90">
        <v>12</v>
      </c>
      <c r="J37" s="72" t="s">
        <v>1073</v>
      </c>
      <c r="K37" s="9">
        <v>1083861</v>
      </c>
      <c r="L37" s="9">
        <v>1541134</v>
      </c>
      <c r="M37" s="9">
        <v>1544430</v>
      </c>
    </row>
    <row r="38" spans="1:13" ht="44.25" customHeight="1">
      <c r="A38" s="91"/>
      <c r="B38" s="75"/>
      <c r="C38" s="75"/>
      <c r="D38" s="89"/>
      <c r="E38" s="75"/>
      <c r="F38" s="89"/>
      <c r="G38" s="90"/>
      <c r="H38" s="90"/>
      <c r="I38" s="90"/>
      <c r="J38" s="72" t="s">
        <v>1074</v>
      </c>
      <c r="K38" s="9">
        <v>16244</v>
      </c>
      <c r="L38" s="9">
        <v>15672</v>
      </c>
      <c r="M38" s="9">
        <v>15672</v>
      </c>
    </row>
    <row r="39" spans="1:13" ht="52.5" customHeight="1">
      <c r="A39" s="91" t="s">
        <v>1094</v>
      </c>
      <c r="B39" s="75" t="s">
        <v>19</v>
      </c>
      <c r="C39" s="75" t="s">
        <v>413</v>
      </c>
      <c r="D39" s="89" t="s">
        <v>830</v>
      </c>
      <c r="E39" s="75" t="s">
        <v>239</v>
      </c>
      <c r="F39" s="89" t="s">
        <v>52</v>
      </c>
      <c r="G39" s="90">
        <v>21</v>
      </c>
      <c r="H39" s="90">
        <v>21</v>
      </c>
      <c r="I39" s="90">
        <v>22</v>
      </c>
      <c r="J39" s="72" t="s">
        <v>1073</v>
      </c>
      <c r="K39" s="9">
        <v>1712755</v>
      </c>
      <c r="L39" s="9">
        <v>1837766</v>
      </c>
      <c r="M39" s="9">
        <v>1837766</v>
      </c>
    </row>
    <row r="40" spans="1:13" ht="51.75" customHeight="1">
      <c r="A40" s="91"/>
      <c r="B40" s="75"/>
      <c r="C40" s="75"/>
      <c r="D40" s="89"/>
      <c r="E40" s="75"/>
      <c r="F40" s="89"/>
      <c r="G40" s="90"/>
      <c r="H40" s="90"/>
      <c r="I40" s="90"/>
      <c r="J40" s="72" t="s">
        <v>1074</v>
      </c>
      <c r="K40" s="9">
        <v>84259</v>
      </c>
      <c r="L40" s="9">
        <v>80982</v>
      </c>
      <c r="M40" s="9">
        <v>80982</v>
      </c>
    </row>
    <row r="41" spans="1:13" ht="37.5" customHeight="1">
      <c r="A41" s="91" t="s">
        <v>1095</v>
      </c>
      <c r="B41" s="75" t="s">
        <v>19</v>
      </c>
      <c r="C41" s="75" t="s">
        <v>413</v>
      </c>
      <c r="D41" s="89" t="s">
        <v>831</v>
      </c>
      <c r="E41" s="75" t="s">
        <v>239</v>
      </c>
      <c r="F41" s="89" t="s">
        <v>52</v>
      </c>
      <c r="G41" s="90">
        <v>104</v>
      </c>
      <c r="H41" s="90">
        <v>96</v>
      </c>
      <c r="I41" s="90">
        <v>95</v>
      </c>
      <c r="J41" s="72" t="s">
        <v>1073</v>
      </c>
      <c r="K41" s="9">
        <v>9111790</v>
      </c>
      <c r="L41" s="9">
        <v>9245855</v>
      </c>
      <c r="M41" s="9">
        <v>9270256</v>
      </c>
    </row>
    <row r="42" spans="1:13" ht="43.5" customHeight="1">
      <c r="A42" s="91"/>
      <c r="B42" s="75"/>
      <c r="C42" s="75"/>
      <c r="D42" s="89"/>
      <c r="E42" s="75"/>
      <c r="F42" s="89"/>
      <c r="G42" s="90"/>
      <c r="H42" s="90"/>
      <c r="I42" s="90"/>
      <c r="J42" s="72" t="s">
        <v>1074</v>
      </c>
      <c r="K42" s="9">
        <v>399504</v>
      </c>
      <c r="L42" s="9">
        <v>361641</v>
      </c>
      <c r="M42" s="9">
        <v>361641</v>
      </c>
    </row>
    <row r="43" spans="1:13" ht="43.5" customHeight="1">
      <c r="A43" s="91" t="s">
        <v>1096</v>
      </c>
      <c r="B43" s="75" t="s">
        <v>19</v>
      </c>
      <c r="C43" s="75" t="s">
        <v>413</v>
      </c>
      <c r="D43" s="89" t="s">
        <v>832</v>
      </c>
      <c r="E43" s="75" t="s">
        <v>239</v>
      </c>
      <c r="F43" s="89" t="s">
        <v>52</v>
      </c>
      <c r="G43" s="90">
        <v>0</v>
      </c>
      <c r="H43" s="90">
        <v>8</v>
      </c>
      <c r="I43" s="90">
        <v>8</v>
      </c>
      <c r="J43" s="72" t="s">
        <v>1073</v>
      </c>
      <c r="K43" s="9">
        <v>0</v>
      </c>
      <c r="L43" s="9">
        <v>601454</v>
      </c>
      <c r="M43" s="9">
        <v>603032</v>
      </c>
    </row>
    <row r="44" spans="1:13" ht="35.25" customHeight="1">
      <c r="A44" s="91"/>
      <c r="B44" s="75"/>
      <c r="C44" s="75"/>
      <c r="D44" s="89"/>
      <c r="E44" s="75"/>
      <c r="F44" s="89"/>
      <c r="G44" s="90"/>
      <c r="H44" s="90"/>
      <c r="I44" s="90"/>
      <c r="J44" s="72" t="s">
        <v>1074</v>
      </c>
      <c r="K44" s="9">
        <v>0</v>
      </c>
      <c r="L44" s="9">
        <v>29416</v>
      </c>
      <c r="M44" s="9">
        <v>29416</v>
      </c>
    </row>
    <row r="45" spans="1:13" ht="44.25" customHeight="1">
      <c r="A45" s="91" t="s">
        <v>1097</v>
      </c>
      <c r="B45" s="75" t="s">
        <v>19</v>
      </c>
      <c r="C45" s="75" t="s">
        <v>413</v>
      </c>
      <c r="D45" s="89" t="s">
        <v>833</v>
      </c>
      <c r="E45" s="75" t="s">
        <v>239</v>
      </c>
      <c r="F45" s="89" t="s">
        <v>52</v>
      </c>
      <c r="G45" s="90">
        <v>128</v>
      </c>
      <c r="H45" s="90">
        <v>128</v>
      </c>
      <c r="I45" s="90">
        <v>127</v>
      </c>
      <c r="J45" s="72" t="s">
        <v>1073</v>
      </c>
      <c r="K45" s="9">
        <v>14740881</v>
      </c>
      <c r="L45" s="9">
        <v>15467802</v>
      </c>
      <c r="M45" s="9">
        <v>15503658</v>
      </c>
    </row>
    <row r="46" spans="1:13" ht="36" customHeight="1">
      <c r="A46" s="91"/>
      <c r="B46" s="75"/>
      <c r="C46" s="75"/>
      <c r="D46" s="89"/>
      <c r="E46" s="75"/>
      <c r="F46" s="89"/>
      <c r="G46" s="90"/>
      <c r="H46" s="90"/>
      <c r="I46" s="90"/>
      <c r="J46" s="72" t="s">
        <v>1074</v>
      </c>
      <c r="K46" s="9">
        <v>575152</v>
      </c>
      <c r="L46" s="9">
        <v>554238</v>
      </c>
      <c r="M46" s="9">
        <v>554238</v>
      </c>
    </row>
    <row r="47" spans="1:13" ht="40.5" customHeight="1">
      <c r="A47" s="91" t="s">
        <v>1098</v>
      </c>
      <c r="B47" s="75" t="s">
        <v>19</v>
      </c>
      <c r="C47" s="75" t="s">
        <v>413</v>
      </c>
      <c r="D47" s="89" t="s">
        <v>834</v>
      </c>
      <c r="E47" s="75" t="s">
        <v>239</v>
      </c>
      <c r="F47" s="89" t="s">
        <v>52</v>
      </c>
      <c r="G47" s="90">
        <v>2</v>
      </c>
      <c r="H47" s="90">
        <v>2</v>
      </c>
      <c r="I47" s="90">
        <v>2</v>
      </c>
      <c r="J47" s="72" t="s">
        <v>1073</v>
      </c>
      <c r="K47" s="9">
        <v>355059</v>
      </c>
      <c r="L47" s="9">
        <v>361710</v>
      </c>
      <c r="M47" s="9">
        <v>362667</v>
      </c>
    </row>
    <row r="48" spans="1:13" ht="37.5" customHeight="1">
      <c r="A48" s="91"/>
      <c r="B48" s="75"/>
      <c r="C48" s="75"/>
      <c r="D48" s="89"/>
      <c r="E48" s="75"/>
      <c r="F48" s="89"/>
      <c r="G48" s="90"/>
      <c r="H48" s="90"/>
      <c r="I48" s="90"/>
      <c r="J48" s="72" t="s">
        <v>1074</v>
      </c>
      <c r="K48" s="9">
        <v>13214</v>
      </c>
      <c r="L48" s="9">
        <v>12440</v>
      </c>
      <c r="M48" s="9">
        <v>12440</v>
      </c>
    </row>
    <row r="49" spans="1:13" ht="41.25" customHeight="1">
      <c r="A49" s="91" t="s">
        <v>1099</v>
      </c>
      <c r="B49" s="75" t="s">
        <v>19</v>
      </c>
      <c r="C49" s="75" t="s">
        <v>413</v>
      </c>
      <c r="D49" s="89" t="s">
        <v>835</v>
      </c>
      <c r="E49" s="75" t="s">
        <v>239</v>
      </c>
      <c r="F49" s="89" t="s">
        <v>52</v>
      </c>
      <c r="G49" s="90">
        <v>12</v>
      </c>
      <c r="H49" s="90">
        <v>12</v>
      </c>
      <c r="I49" s="90">
        <v>13</v>
      </c>
      <c r="J49" s="72" t="s">
        <v>1073</v>
      </c>
      <c r="K49" s="9">
        <v>1250765</v>
      </c>
      <c r="L49" s="9">
        <v>1336840</v>
      </c>
      <c r="M49" s="9">
        <v>1340378</v>
      </c>
    </row>
    <row r="50" spans="1:13" ht="48.75" customHeight="1">
      <c r="A50" s="91"/>
      <c r="B50" s="75"/>
      <c r="C50" s="75"/>
      <c r="D50" s="89"/>
      <c r="E50" s="75"/>
      <c r="F50" s="89"/>
      <c r="G50" s="90"/>
      <c r="H50" s="90"/>
      <c r="I50" s="90"/>
      <c r="J50" s="72" t="s">
        <v>1074</v>
      </c>
      <c r="K50" s="9">
        <v>46549</v>
      </c>
      <c r="L50" s="9">
        <v>45977</v>
      </c>
      <c r="M50" s="9">
        <v>45977</v>
      </c>
    </row>
    <row r="51" spans="1:13" ht="43.5" customHeight="1">
      <c r="A51" s="91" t="s">
        <v>1100</v>
      </c>
      <c r="B51" s="75" t="s">
        <v>19</v>
      </c>
      <c r="C51" s="75" t="s">
        <v>413</v>
      </c>
      <c r="D51" s="89" t="s">
        <v>836</v>
      </c>
      <c r="E51" s="75" t="s">
        <v>239</v>
      </c>
      <c r="F51" s="89" t="s">
        <v>52</v>
      </c>
      <c r="G51" s="90">
        <v>111</v>
      </c>
      <c r="H51" s="90">
        <v>111</v>
      </c>
      <c r="I51" s="90">
        <v>112</v>
      </c>
      <c r="J51" s="72" t="s">
        <v>1073</v>
      </c>
      <c r="K51" s="9">
        <v>11363557</v>
      </c>
      <c r="L51" s="9">
        <v>12276651</v>
      </c>
      <c r="M51" s="9">
        <v>12315133</v>
      </c>
    </row>
    <row r="52" spans="1:13" ht="34.5" customHeight="1">
      <c r="A52" s="91"/>
      <c r="B52" s="75"/>
      <c r="C52" s="75"/>
      <c r="D52" s="89"/>
      <c r="E52" s="75"/>
      <c r="F52" s="89"/>
      <c r="G52" s="90"/>
      <c r="H52" s="90"/>
      <c r="I52" s="90"/>
      <c r="J52" s="72" t="s">
        <v>1074</v>
      </c>
      <c r="K52" s="9">
        <v>504904</v>
      </c>
      <c r="L52" s="9">
        <v>478026</v>
      </c>
      <c r="M52" s="9">
        <v>478026</v>
      </c>
    </row>
    <row r="53" spans="1:13" ht="39.75" customHeight="1">
      <c r="A53" s="91" t="s">
        <v>1101</v>
      </c>
      <c r="B53" s="75" t="s">
        <v>19</v>
      </c>
      <c r="C53" s="75" t="s">
        <v>413</v>
      </c>
      <c r="D53" s="89" t="s">
        <v>415</v>
      </c>
      <c r="E53" s="75" t="s">
        <v>239</v>
      </c>
      <c r="F53" s="89" t="s">
        <v>52</v>
      </c>
      <c r="G53" s="90">
        <v>645</v>
      </c>
      <c r="H53" s="90">
        <v>641</v>
      </c>
      <c r="I53" s="90">
        <v>630</v>
      </c>
      <c r="J53" s="72" t="s">
        <v>1073</v>
      </c>
      <c r="K53" s="9">
        <v>78887231</v>
      </c>
      <c r="L53" s="9">
        <v>81422922</v>
      </c>
      <c r="M53" s="9">
        <v>81615574</v>
      </c>
    </row>
    <row r="54" spans="1:13" ht="43.5" customHeight="1">
      <c r="A54" s="91"/>
      <c r="B54" s="75"/>
      <c r="C54" s="75"/>
      <c r="D54" s="89"/>
      <c r="E54" s="75"/>
      <c r="F54" s="89"/>
      <c r="G54" s="90"/>
      <c r="H54" s="90"/>
      <c r="I54" s="90"/>
      <c r="J54" s="72" t="s">
        <v>1074</v>
      </c>
      <c r="K54" s="9">
        <v>2757220</v>
      </c>
      <c r="L54" s="9">
        <v>2513449</v>
      </c>
      <c r="M54" s="9">
        <v>2513449</v>
      </c>
    </row>
    <row r="55" spans="1:13" ht="39" customHeight="1">
      <c r="A55" s="91" t="s">
        <v>1102</v>
      </c>
      <c r="B55" s="75" t="s">
        <v>19</v>
      </c>
      <c r="C55" s="75" t="s">
        <v>413</v>
      </c>
      <c r="D55" s="89" t="s">
        <v>837</v>
      </c>
      <c r="E55" s="75" t="s">
        <v>239</v>
      </c>
      <c r="F55" s="89" t="s">
        <v>52</v>
      </c>
      <c r="G55" s="90">
        <v>23</v>
      </c>
      <c r="H55" s="90">
        <v>23</v>
      </c>
      <c r="I55" s="90">
        <v>23</v>
      </c>
      <c r="J55" s="72" t="s">
        <v>1073</v>
      </c>
      <c r="K55" s="9">
        <v>2466587</v>
      </c>
      <c r="L55" s="9">
        <v>2564324</v>
      </c>
      <c r="M55" s="9">
        <v>2569200</v>
      </c>
    </row>
    <row r="56" spans="1:13" ht="46.5" customHeight="1">
      <c r="A56" s="91"/>
      <c r="B56" s="75"/>
      <c r="C56" s="75"/>
      <c r="D56" s="89"/>
      <c r="E56" s="75"/>
      <c r="F56" s="89"/>
      <c r="G56" s="90"/>
      <c r="H56" s="90"/>
      <c r="I56" s="90"/>
      <c r="J56" s="72" t="s">
        <v>1074</v>
      </c>
      <c r="K56" s="9">
        <v>117050</v>
      </c>
      <c r="L56" s="9">
        <v>106533</v>
      </c>
      <c r="M56" s="9">
        <v>106533</v>
      </c>
    </row>
    <row r="57" spans="1:13" ht="39.75" customHeight="1">
      <c r="A57" s="91" t="s">
        <v>1103</v>
      </c>
      <c r="B57" s="75" t="s">
        <v>19</v>
      </c>
      <c r="C57" s="75" t="s">
        <v>413</v>
      </c>
      <c r="D57" s="89" t="s">
        <v>838</v>
      </c>
      <c r="E57" s="75" t="s">
        <v>239</v>
      </c>
      <c r="F57" s="89" t="s">
        <v>52</v>
      </c>
      <c r="G57" s="90">
        <v>2</v>
      </c>
      <c r="H57" s="90">
        <v>2</v>
      </c>
      <c r="I57" s="90">
        <v>2</v>
      </c>
      <c r="J57" s="72" t="s">
        <v>1073</v>
      </c>
      <c r="K57" s="9">
        <v>49206</v>
      </c>
      <c r="L57" s="9">
        <v>54226</v>
      </c>
      <c r="M57" s="9">
        <v>54370</v>
      </c>
    </row>
    <row r="58" spans="1:13" ht="41.25" customHeight="1">
      <c r="A58" s="91"/>
      <c r="B58" s="75"/>
      <c r="C58" s="75"/>
      <c r="D58" s="89"/>
      <c r="E58" s="75"/>
      <c r="F58" s="89"/>
      <c r="G58" s="90"/>
      <c r="H58" s="90"/>
      <c r="I58" s="90"/>
      <c r="J58" s="72" t="s">
        <v>1074</v>
      </c>
      <c r="K58" s="9">
        <v>1831</v>
      </c>
      <c r="L58" s="9">
        <v>1865</v>
      </c>
      <c r="M58" s="9">
        <v>1865</v>
      </c>
    </row>
    <row r="59" spans="1:13" ht="42" customHeight="1">
      <c r="A59" s="91" t="s">
        <v>1104</v>
      </c>
      <c r="B59" s="75" t="s">
        <v>19</v>
      </c>
      <c r="C59" s="75" t="s">
        <v>413</v>
      </c>
      <c r="D59" s="89" t="s">
        <v>839</v>
      </c>
      <c r="E59" s="75" t="s">
        <v>239</v>
      </c>
      <c r="F59" s="89" t="s">
        <v>52</v>
      </c>
      <c r="G59" s="90">
        <v>3</v>
      </c>
      <c r="H59" s="90">
        <v>3</v>
      </c>
      <c r="I59" s="90">
        <v>3</v>
      </c>
      <c r="J59" s="72" t="s">
        <v>1073</v>
      </c>
      <c r="K59" s="9">
        <v>567272</v>
      </c>
      <c r="L59" s="9">
        <v>561492</v>
      </c>
      <c r="M59" s="9">
        <v>565182</v>
      </c>
    </row>
    <row r="60" spans="1:13" ht="36" customHeight="1">
      <c r="A60" s="91"/>
      <c r="B60" s="75"/>
      <c r="C60" s="75"/>
      <c r="D60" s="89"/>
      <c r="E60" s="75"/>
      <c r="F60" s="89"/>
      <c r="G60" s="90"/>
      <c r="H60" s="90"/>
      <c r="I60" s="90"/>
      <c r="J60" s="72" t="s">
        <v>1074</v>
      </c>
      <c r="K60" s="9">
        <v>18122</v>
      </c>
      <c r="L60" s="9">
        <v>16498</v>
      </c>
      <c r="M60" s="9">
        <v>16498</v>
      </c>
    </row>
    <row r="61" spans="1:13" ht="43.5" customHeight="1">
      <c r="A61" s="91" t="s">
        <v>1105</v>
      </c>
      <c r="B61" s="75" t="s">
        <v>19</v>
      </c>
      <c r="C61" s="75" t="s">
        <v>413</v>
      </c>
      <c r="D61" s="89" t="s">
        <v>840</v>
      </c>
      <c r="E61" s="75" t="s">
        <v>239</v>
      </c>
      <c r="F61" s="89" t="s">
        <v>52</v>
      </c>
      <c r="G61" s="90">
        <v>119</v>
      </c>
      <c r="H61" s="90">
        <v>119</v>
      </c>
      <c r="I61" s="90">
        <v>116</v>
      </c>
      <c r="J61" s="72" t="s">
        <v>1073</v>
      </c>
      <c r="K61" s="9">
        <v>12172275</v>
      </c>
      <c r="L61" s="9">
        <v>13157010</v>
      </c>
      <c r="M61" s="9">
        <v>13198552</v>
      </c>
    </row>
    <row r="62" spans="1:13" ht="44.25" customHeight="1">
      <c r="A62" s="91"/>
      <c r="B62" s="75"/>
      <c r="C62" s="75"/>
      <c r="D62" s="89"/>
      <c r="E62" s="75"/>
      <c r="F62" s="89"/>
      <c r="G62" s="90"/>
      <c r="H62" s="90"/>
      <c r="I62" s="90"/>
      <c r="J62" s="72" t="s">
        <v>1074</v>
      </c>
      <c r="K62" s="9">
        <v>545001</v>
      </c>
      <c r="L62" s="9">
        <v>515108</v>
      </c>
      <c r="M62" s="9">
        <v>515108</v>
      </c>
    </row>
    <row r="63" spans="1:13" ht="47.25" customHeight="1">
      <c r="A63" s="91" t="s">
        <v>1106</v>
      </c>
      <c r="B63" s="75" t="s">
        <v>19</v>
      </c>
      <c r="C63" s="75" t="s">
        <v>413</v>
      </c>
      <c r="D63" s="89" t="s">
        <v>841</v>
      </c>
      <c r="E63" s="75" t="s">
        <v>239</v>
      </c>
      <c r="F63" s="89" t="s">
        <v>52</v>
      </c>
      <c r="G63" s="90">
        <v>1</v>
      </c>
      <c r="H63" s="90">
        <v>1</v>
      </c>
      <c r="I63" s="90">
        <v>1</v>
      </c>
      <c r="J63" s="72" t="s">
        <v>1073</v>
      </c>
      <c r="K63" s="9">
        <v>177530</v>
      </c>
      <c r="L63" s="9">
        <v>180855</v>
      </c>
      <c r="M63" s="9">
        <v>181334</v>
      </c>
    </row>
    <row r="64" spans="1:13" ht="50.25" customHeight="1">
      <c r="A64" s="91"/>
      <c r="B64" s="75"/>
      <c r="C64" s="75"/>
      <c r="D64" s="89"/>
      <c r="E64" s="75"/>
      <c r="F64" s="89"/>
      <c r="G64" s="90"/>
      <c r="H64" s="90"/>
      <c r="I64" s="90"/>
      <c r="J64" s="72" t="s">
        <v>1074</v>
      </c>
      <c r="K64" s="9">
        <v>6607</v>
      </c>
      <c r="L64" s="9">
        <v>6220</v>
      </c>
      <c r="M64" s="9">
        <v>6220</v>
      </c>
    </row>
    <row r="65" spans="1:13" ht="33" customHeight="1">
      <c r="A65" s="91" t="s">
        <v>1107</v>
      </c>
      <c r="B65" s="75" t="s">
        <v>19</v>
      </c>
      <c r="C65" s="75" t="s">
        <v>413</v>
      </c>
      <c r="D65" s="89" t="s">
        <v>842</v>
      </c>
      <c r="E65" s="75" t="s">
        <v>239</v>
      </c>
      <c r="F65" s="89" t="s">
        <v>52</v>
      </c>
      <c r="G65" s="90">
        <v>44</v>
      </c>
      <c r="H65" s="90">
        <v>44</v>
      </c>
      <c r="I65" s="90">
        <v>44</v>
      </c>
      <c r="J65" s="72" t="s">
        <v>1073</v>
      </c>
      <c r="K65" s="9">
        <v>3001978</v>
      </c>
      <c r="L65" s="9">
        <v>3307995</v>
      </c>
      <c r="M65" s="9">
        <v>3316673</v>
      </c>
    </row>
    <row r="66" spans="1:13" ht="47.25" customHeight="1">
      <c r="A66" s="91"/>
      <c r="B66" s="75"/>
      <c r="C66" s="75"/>
      <c r="D66" s="89"/>
      <c r="E66" s="75"/>
      <c r="F66" s="89"/>
      <c r="G66" s="90"/>
      <c r="H66" s="90"/>
      <c r="I66" s="90"/>
      <c r="J66" s="72" t="s">
        <v>1074</v>
      </c>
      <c r="K66" s="9">
        <v>167087</v>
      </c>
      <c r="L66" s="9">
        <v>161788</v>
      </c>
      <c r="M66" s="9">
        <v>161788</v>
      </c>
    </row>
    <row r="67" spans="1:13" ht="40.5" customHeight="1">
      <c r="A67" s="91" t="s">
        <v>1108</v>
      </c>
      <c r="B67" s="75" t="s">
        <v>19</v>
      </c>
      <c r="C67" s="75" t="s">
        <v>413</v>
      </c>
      <c r="D67" s="89" t="s">
        <v>843</v>
      </c>
      <c r="E67" s="75" t="s">
        <v>239</v>
      </c>
      <c r="F67" s="89" t="s">
        <v>52</v>
      </c>
      <c r="G67" s="90">
        <v>19</v>
      </c>
      <c r="H67" s="90">
        <v>20</v>
      </c>
      <c r="I67" s="90">
        <v>18</v>
      </c>
      <c r="J67" s="72" t="s">
        <v>1073</v>
      </c>
      <c r="K67" s="9">
        <v>1935154</v>
      </c>
      <c r="L67" s="9">
        <v>2208505</v>
      </c>
      <c r="M67" s="9">
        <v>2215664</v>
      </c>
    </row>
    <row r="68" spans="1:13" ht="41.25" customHeight="1">
      <c r="A68" s="91"/>
      <c r="B68" s="75"/>
      <c r="C68" s="75"/>
      <c r="D68" s="89"/>
      <c r="E68" s="75"/>
      <c r="F68" s="89"/>
      <c r="G68" s="90"/>
      <c r="H68" s="90"/>
      <c r="I68" s="90"/>
      <c r="J68" s="72" t="s">
        <v>1074</v>
      </c>
      <c r="K68" s="9">
        <v>90019</v>
      </c>
      <c r="L68" s="9">
        <v>88205</v>
      </c>
      <c r="M68" s="9">
        <v>88205</v>
      </c>
    </row>
    <row r="69" spans="1:13" ht="39" customHeight="1">
      <c r="A69" s="91" t="s">
        <v>1109</v>
      </c>
      <c r="B69" s="75" t="s">
        <v>19</v>
      </c>
      <c r="C69" s="75" t="s">
        <v>413</v>
      </c>
      <c r="D69" s="89" t="s">
        <v>844</v>
      </c>
      <c r="E69" s="75" t="s">
        <v>239</v>
      </c>
      <c r="F69" s="89" t="s">
        <v>52</v>
      </c>
      <c r="G69" s="90">
        <v>1</v>
      </c>
      <c r="H69" s="90">
        <v>1</v>
      </c>
      <c r="I69" s="90">
        <v>1</v>
      </c>
      <c r="J69" s="72" t="s">
        <v>1073</v>
      </c>
      <c r="K69" s="9">
        <v>177530</v>
      </c>
      <c r="L69" s="9">
        <v>180855</v>
      </c>
      <c r="M69" s="9">
        <v>181334</v>
      </c>
    </row>
    <row r="70" spans="1:13" ht="42.75" customHeight="1">
      <c r="A70" s="91"/>
      <c r="B70" s="75"/>
      <c r="C70" s="75"/>
      <c r="D70" s="89"/>
      <c r="E70" s="75"/>
      <c r="F70" s="89"/>
      <c r="G70" s="90"/>
      <c r="H70" s="90"/>
      <c r="I70" s="90"/>
      <c r="J70" s="72" t="s">
        <v>1074</v>
      </c>
      <c r="K70" s="9">
        <v>6607</v>
      </c>
      <c r="L70" s="9">
        <v>6220</v>
      </c>
      <c r="M70" s="9">
        <v>6220</v>
      </c>
    </row>
    <row r="71" spans="1:13" ht="42.75" customHeight="1">
      <c r="A71" s="91" t="s">
        <v>1110</v>
      </c>
      <c r="B71" s="75" t="s">
        <v>19</v>
      </c>
      <c r="C71" s="75" t="s">
        <v>413</v>
      </c>
      <c r="D71" s="89" t="s">
        <v>845</v>
      </c>
      <c r="E71" s="75" t="s">
        <v>239</v>
      </c>
      <c r="F71" s="89" t="s">
        <v>52</v>
      </c>
      <c r="G71" s="90">
        <v>9</v>
      </c>
      <c r="H71" s="90">
        <v>9</v>
      </c>
      <c r="I71" s="90">
        <v>8</v>
      </c>
      <c r="J71" s="72" t="s">
        <v>1073</v>
      </c>
      <c r="K71" s="9">
        <v>892850</v>
      </c>
      <c r="L71" s="9">
        <v>983068</v>
      </c>
      <c r="M71" s="9">
        <v>986984</v>
      </c>
    </row>
    <row r="72" spans="1:13" ht="42.75" customHeight="1">
      <c r="A72" s="91"/>
      <c r="B72" s="75"/>
      <c r="C72" s="75"/>
      <c r="D72" s="89"/>
      <c r="E72" s="75"/>
      <c r="F72" s="89"/>
      <c r="G72" s="90"/>
      <c r="H72" s="90"/>
      <c r="I72" s="90"/>
      <c r="J72" s="72" t="s">
        <v>1074</v>
      </c>
      <c r="K72" s="9">
        <v>51228</v>
      </c>
      <c r="L72" s="9">
        <v>46059</v>
      </c>
      <c r="M72" s="9">
        <v>46059</v>
      </c>
    </row>
    <row r="73" spans="1:13" ht="42.75" customHeight="1">
      <c r="A73" s="91" t="s">
        <v>1111</v>
      </c>
      <c r="B73" s="75" t="s">
        <v>19</v>
      </c>
      <c r="C73" s="75" t="s">
        <v>413</v>
      </c>
      <c r="D73" s="89" t="s">
        <v>846</v>
      </c>
      <c r="E73" s="75" t="s">
        <v>239</v>
      </c>
      <c r="F73" s="89" t="s">
        <v>52</v>
      </c>
      <c r="G73" s="90">
        <v>269</v>
      </c>
      <c r="H73" s="90">
        <v>267</v>
      </c>
      <c r="I73" s="90">
        <v>248</v>
      </c>
      <c r="J73" s="72" t="s">
        <v>1073</v>
      </c>
      <c r="K73" s="9">
        <v>35833857</v>
      </c>
      <c r="L73" s="9">
        <v>36381036</v>
      </c>
      <c r="M73" s="9">
        <v>36471110</v>
      </c>
    </row>
    <row r="74" spans="1:13" ht="37.5" customHeight="1">
      <c r="A74" s="91"/>
      <c r="B74" s="75"/>
      <c r="C74" s="75"/>
      <c r="D74" s="89"/>
      <c r="E74" s="75"/>
      <c r="F74" s="89"/>
      <c r="G74" s="90"/>
      <c r="H74" s="90"/>
      <c r="I74" s="90"/>
      <c r="J74" s="72" t="s">
        <v>1074</v>
      </c>
      <c r="K74" s="9">
        <v>1137569</v>
      </c>
      <c r="L74" s="9">
        <v>1089572</v>
      </c>
      <c r="M74" s="9">
        <v>1089572</v>
      </c>
    </row>
    <row r="75" spans="1:13" ht="44.25" customHeight="1">
      <c r="A75" s="91" t="s">
        <v>1112</v>
      </c>
      <c r="B75" s="75" t="s">
        <v>19</v>
      </c>
      <c r="C75" s="75" t="s">
        <v>413</v>
      </c>
      <c r="D75" s="89" t="s">
        <v>847</v>
      </c>
      <c r="E75" s="75" t="s">
        <v>239</v>
      </c>
      <c r="F75" s="89" t="s">
        <v>52</v>
      </c>
      <c r="G75" s="90">
        <v>23</v>
      </c>
      <c r="H75" s="90">
        <v>23</v>
      </c>
      <c r="I75" s="90">
        <v>23</v>
      </c>
      <c r="J75" s="74" t="s">
        <v>1073</v>
      </c>
      <c r="K75" s="9">
        <v>4482034</v>
      </c>
      <c r="L75" s="9">
        <v>4377320</v>
      </c>
      <c r="M75" s="9">
        <v>4414248</v>
      </c>
    </row>
    <row r="76" spans="1:13" ht="38.25" customHeight="1">
      <c r="A76" s="91"/>
      <c r="B76" s="75"/>
      <c r="C76" s="75"/>
      <c r="D76" s="89"/>
      <c r="E76" s="75"/>
      <c r="F76" s="89"/>
      <c r="G76" s="90"/>
      <c r="H76" s="90"/>
      <c r="I76" s="90"/>
      <c r="J76" s="72" t="s">
        <v>1074</v>
      </c>
      <c r="K76" s="9">
        <v>132417</v>
      </c>
      <c r="L76" s="9">
        <v>118202</v>
      </c>
      <c r="M76" s="9">
        <v>118202</v>
      </c>
    </row>
    <row r="77" spans="1:13" ht="35.25" customHeight="1">
      <c r="A77" s="91" t="s">
        <v>1113</v>
      </c>
      <c r="B77" s="75" t="s">
        <v>19</v>
      </c>
      <c r="C77" s="75" t="s">
        <v>413</v>
      </c>
      <c r="D77" s="89" t="s">
        <v>848</v>
      </c>
      <c r="E77" s="75" t="s">
        <v>239</v>
      </c>
      <c r="F77" s="89" t="s">
        <v>52</v>
      </c>
      <c r="G77" s="90">
        <v>109</v>
      </c>
      <c r="H77" s="90">
        <v>109</v>
      </c>
      <c r="I77" s="90">
        <v>107</v>
      </c>
      <c r="J77" s="72" t="s">
        <v>1073</v>
      </c>
      <c r="K77" s="9">
        <v>13126767</v>
      </c>
      <c r="L77" s="9">
        <v>13998640</v>
      </c>
      <c r="M77" s="9">
        <v>14028577</v>
      </c>
    </row>
    <row r="78" spans="1:13" ht="43.5" customHeight="1">
      <c r="A78" s="91"/>
      <c r="B78" s="75"/>
      <c r="C78" s="75"/>
      <c r="D78" s="89"/>
      <c r="E78" s="75"/>
      <c r="F78" s="89"/>
      <c r="G78" s="90"/>
      <c r="H78" s="90"/>
      <c r="I78" s="90"/>
      <c r="J78" s="72" t="s">
        <v>1074</v>
      </c>
      <c r="K78" s="9">
        <v>196735</v>
      </c>
      <c r="L78" s="9">
        <v>142350</v>
      </c>
      <c r="M78" s="9">
        <v>142350</v>
      </c>
    </row>
    <row r="79" spans="1:13" s="2" customFormat="1" ht="39.75" customHeight="1">
      <c r="A79" s="91" t="s">
        <v>1114</v>
      </c>
      <c r="B79" s="75" t="s">
        <v>19</v>
      </c>
      <c r="C79" s="75" t="s">
        <v>413</v>
      </c>
      <c r="D79" s="89" t="s">
        <v>849</v>
      </c>
      <c r="E79" s="75" t="s">
        <v>239</v>
      </c>
      <c r="F79" s="89" t="s">
        <v>52</v>
      </c>
      <c r="G79" s="90">
        <v>46</v>
      </c>
      <c r="H79" s="90">
        <v>46</v>
      </c>
      <c r="I79" s="90">
        <v>46</v>
      </c>
      <c r="J79" s="72" t="s">
        <v>1073</v>
      </c>
      <c r="K79" s="9">
        <v>4563453</v>
      </c>
      <c r="L79" s="9">
        <v>5024567</v>
      </c>
      <c r="M79" s="9">
        <v>5044585</v>
      </c>
    </row>
    <row r="80" spans="1:13" s="2" customFormat="1" ht="39.75" customHeight="1">
      <c r="A80" s="91"/>
      <c r="B80" s="75"/>
      <c r="C80" s="75"/>
      <c r="D80" s="89"/>
      <c r="E80" s="75"/>
      <c r="F80" s="89"/>
      <c r="G80" s="90"/>
      <c r="H80" s="90"/>
      <c r="I80" s="90"/>
      <c r="J80" s="72" t="s">
        <v>1074</v>
      </c>
      <c r="K80" s="9">
        <v>261830</v>
      </c>
      <c r="L80" s="9">
        <v>235413</v>
      </c>
      <c r="M80" s="9">
        <v>235413</v>
      </c>
    </row>
    <row r="81" spans="1:13" s="2" customFormat="1" ht="39.75" customHeight="1">
      <c r="A81" s="91" t="s">
        <v>1115</v>
      </c>
      <c r="B81" s="75" t="s">
        <v>19</v>
      </c>
      <c r="C81" s="75" t="s">
        <v>413</v>
      </c>
      <c r="D81" s="89" t="s">
        <v>850</v>
      </c>
      <c r="E81" s="75" t="s">
        <v>239</v>
      </c>
      <c r="F81" s="89" t="s">
        <v>52</v>
      </c>
      <c r="G81" s="90">
        <v>6</v>
      </c>
      <c r="H81" s="90">
        <v>6</v>
      </c>
      <c r="I81" s="90">
        <v>6</v>
      </c>
      <c r="J81" s="72" t="s">
        <v>1073</v>
      </c>
      <c r="K81" s="9">
        <v>595233</v>
      </c>
      <c r="L81" s="9">
        <v>655378</v>
      </c>
      <c r="M81" s="9">
        <v>657989</v>
      </c>
    </row>
    <row r="82" spans="1:13" s="2" customFormat="1" ht="39.75" customHeight="1">
      <c r="A82" s="91"/>
      <c r="B82" s="75"/>
      <c r="C82" s="75"/>
      <c r="D82" s="89"/>
      <c r="E82" s="75"/>
      <c r="F82" s="89"/>
      <c r="G82" s="90"/>
      <c r="H82" s="90"/>
      <c r="I82" s="90"/>
      <c r="J82" s="72" t="s">
        <v>1074</v>
      </c>
      <c r="K82" s="9">
        <v>34152</v>
      </c>
      <c r="L82" s="9">
        <v>30706</v>
      </c>
      <c r="M82" s="9">
        <v>30706</v>
      </c>
    </row>
    <row r="83" spans="1:13" s="2" customFormat="1" ht="39.75" customHeight="1">
      <c r="A83" s="81" t="s">
        <v>1116</v>
      </c>
      <c r="B83" s="75" t="s">
        <v>19</v>
      </c>
      <c r="C83" s="75" t="s">
        <v>413</v>
      </c>
      <c r="D83" s="89" t="s">
        <v>851</v>
      </c>
      <c r="E83" s="75" t="s">
        <v>239</v>
      </c>
      <c r="F83" s="89" t="s">
        <v>52</v>
      </c>
      <c r="G83" s="90">
        <v>415</v>
      </c>
      <c r="H83" s="90">
        <v>413</v>
      </c>
      <c r="I83" s="90">
        <v>409</v>
      </c>
      <c r="J83" s="72" t="s">
        <v>1073</v>
      </c>
      <c r="K83" s="9">
        <v>52844541</v>
      </c>
      <c r="L83" s="9">
        <v>54708972</v>
      </c>
      <c r="M83" s="9">
        <v>54798927</v>
      </c>
    </row>
    <row r="84" spans="1:13" s="2" customFormat="1" ht="39.75" customHeight="1">
      <c r="A84" s="94"/>
      <c r="B84" s="75"/>
      <c r="C84" s="75"/>
      <c r="D84" s="89"/>
      <c r="E84" s="75"/>
      <c r="F84" s="89"/>
      <c r="G84" s="90"/>
      <c r="H84" s="90"/>
      <c r="I84" s="90"/>
      <c r="J84" s="72" t="s">
        <v>1074</v>
      </c>
      <c r="K84" s="9">
        <v>1524513</v>
      </c>
      <c r="L84" s="9">
        <v>1343241</v>
      </c>
      <c r="M84" s="9">
        <v>1343241</v>
      </c>
    </row>
    <row r="85" spans="1:13" s="2" customFormat="1" ht="39.75" customHeight="1">
      <c r="A85" s="94"/>
      <c r="B85" s="75"/>
      <c r="C85" s="75"/>
      <c r="D85" s="89"/>
      <c r="E85" s="75"/>
      <c r="F85" s="89"/>
      <c r="G85" s="90">
        <v>14</v>
      </c>
      <c r="H85" s="90">
        <v>15</v>
      </c>
      <c r="I85" s="90">
        <v>15</v>
      </c>
      <c r="J85" s="72" t="s">
        <v>1084</v>
      </c>
      <c r="K85" s="9">
        <v>1981394</v>
      </c>
      <c r="L85" s="9">
        <v>2271468</v>
      </c>
      <c r="M85" s="9">
        <v>2283366</v>
      </c>
    </row>
    <row r="86" spans="1:13" s="2" customFormat="1" ht="39.75" customHeight="1">
      <c r="A86" s="82"/>
      <c r="B86" s="75"/>
      <c r="C86" s="75"/>
      <c r="D86" s="89"/>
      <c r="E86" s="75"/>
      <c r="F86" s="89"/>
      <c r="G86" s="90"/>
      <c r="H86" s="90"/>
      <c r="I86" s="90"/>
      <c r="J86" s="72" t="s">
        <v>1085</v>
      </c>
      <c r="K86" s="9">
        <v>69165</v>
      </c>
      <c r="L86" s="9">
        <v>77635</v>
      </c>
      <c r="M86" s="9">
        <v>77635</v>
      </c>
    </row>
    <row r="87" spans="1:13" s="2" customFormat="1" ht="39.75" customHeight="1">
      <c r="A87" s="91" t="s">
        <v>1117</v>
      </c>
      <c r="B87" s="75" t="s">
        <v>19</v>
      </c>
      <c r="C87" s="75" t="s">
        <v>413</v>
      </c>
      <c r="D87" s="89" t="s">
        <v>852</v>
      </c>
      <c r="E87" s="75" t="s">
        <v>239</v>
      </c>
      <c r="F87" s="89" t="s">
        <v>52</v>
      </c>
      <c r="G87" s="90">
        <v>50</v>
      </c>
      <c r="H87" s="90">
        <v>50</v>
      </c>
      <c r="I87" s="90">
        <v>50</v>
      </c>
      <c r="J87" s="72" t="s">
        <v>1088</v>
      </c>
      <c r="K87" s="9">
        <v>4077987</v>
      </c>
      <c r="L87" s="9">
        <v>4375632</v>
      </c>
      <c r="M87" s="9">
        <v>4375632</v>
      </c>
    </row>
    <row r="88" spans="1:13" s="2" customFormat="1" ht="39.75" customHeight="1">
      <c r="A88" s="91"/>
      <c r="B88" s="75"/>
      <c r="C88" s="75"/>
      <c r="D88" s="89"/>
      <c r="E88" s="75"/>
      <c r="F88" s="89"/>
      <c r="G88" s="90"/>
      <c r="H88" s="90"/>
      <c r="I88" s="90"/>
      <c r="J88" s="72" t="s">
        <v>1074</v>
      </c>
      <c r="K88" s="9">
        <v>200616</v>
      </c>
      <c r="L88" s="9">
        <v>192815</v>
      </c>
      <c r="M88" s="9">
        <v>192815</v>
      </c>
    </row>
    <row r="89" spans="1:13" s="2" customFormat="1" ht="39.75" customHeight="1">
      <c r="A89" s="91" t="s">
        <v>1118</v>
      </c>
      <c r="B89" s="75" t="s">
        <v>19</v>
      </c>
      <c r="C89" s="75" t="s">
        <v>413</v>
      </c>
      <c r="D89" s="89" t="s">
        <v>853</v>
      </c>
      <c r="E89" s="75" t="s">
        <v>239</v>
      </c>
      <c r="F89" s="89" t="s">
        <v>52</v>
      </c>
      <c r="G89" s="90">
        <v>24</v>
      </c>
      <c r="H89" s="90">
        <v>24</v>
      </c>
      <c r="I89" s="90">
        <v>24</v>
      </c>
      <c r="J89" s="72" t="s">
        <v>1073</v>
      </c>
      <c r="K89" s="9">
        <v>2890297</v>
      </c>
      <c r="L89" s="9">
        <v>3082269</v>
      </c>
      <c r="M89" s="9">
        <v>3088861</v>
      </c>
    </row>
    <row r="90" spans="1:13" s="2" customFormat="1" ht="39.75" customHeight="1">
      <c r="A90" s="91"/>
      <c r="B90" s="75"/>
      <c r="C90" s="75"/>
      <c r="D90" s="89"/>
      <c r="E90" s="75"/>
      <c r="F90" s="89"/>
      <c r="G90" s="90"/>
      <c r="H90" s="90"/>
      <c r="I90" s="90"/>
      <c r="J90" s="72" t="s">
        <v>1074</v>
      </c>
      <c r="K90" s="9">
        <v>43318</v>
      </c>
      <c r="L90" s="9">
        <v>31343</v>
      </c>
      <c r="M90" s="9">
        <v>31343</v>
      </c>
    </row>
    <row r="91" spans="1:13" s="2" customFormat="1" ht="39.75" customHeight="1">
      <c r="A91" s="91" t="s">
        <v>1119</v>
      </c>
      <c r="B91" s="75" t="s">
        <v>19</v>
      </c>
      <c r="C91" s="75" t="s">
        <v>413</v>
      </c>
      <c r="D91" s="89" t="s">
        <v>854</v>
      </c>
      <c r="E91" s="75" t="s">
        <v>239</v>
      </c>
      <c r="F91" s="89" t="s">
        <v>52</v>
      </c>
      <c r="G91" s="90">
        <v>63</v>
      </c>
      <c r="H91" s="90">
        <v>63</v>
      </c>
      <c r="I91" s="90">
        <v>68</v>
      </c>
      <c r="J91" s="72" t="s">
        <v>1073</v>
      </c>
      <c r="K91" s="9">
        <v>6249947</v>
      </c>
      <c r="L91" s="9">
        <v>6881474</v>
      </c>
      <c r="M91" s="9">
        <v>6908889</v>
      </c>
    </row>
    <row r="92" spans="1:13" s="2" customFormat="1" ht="39.75" customHeight="1">
      <c r="A92" s="91"/>
      <c r="B92" s="75"/>
      <c r="C92" s="75"/>
      <c r="D92" s="89"/>
      <c r="E92" s="75"/>
      <c r="F92" s="89"/>
      <c r="G92" s="90"/>
      <c r="H92" s="90"/>
      <c r="I92" s="90"/>
      <c r="J92" s="72" t="s">
        <v>1074</v>
      </c>
      <c r="K92" s="9">
        <v>358593</v>
      </c>
      <c r="L92" s="9">
        <v>322414</v>
      </c>
      <c r="M92" s="9">
        <v>322414</v>
      </c>
    </row>
    <row r="93" spans="1:13" s="2" customFormat="1" ht="39.75" customHeight="1">
      <c r="A93" s="91" t="s">
        <v>1120</v>
      </c>
      <c r="B93" s="75" t="s">
        <v>19</v>
      </c>
      <c r="C93" s="75" t="s">
        <v>413</v>
      </c>
      <c r="D93" s="89" t="s">
        <v>855</v>
      </c>
      <c r="E93" s="75" t="s">
        <v>239</v>
      </c>
      <c r="F93" s="89" t="s">
        <v>52</v>
      </c>
      <c r="G93" s="90">
        <v>53</v>
      </c>
      <c r="H93" s="90">
        <v>55</v>
      </c>
      <c r="I93" s="90">
        <v>54</v>
      </c>
      <c r="J93" s="72" t="s">
        <v>1073</v>
      </c>
      <c r="K93" s="9">
        <v>6063828</v>
      </c>
      <c r="L93" s="9">
        <v>6447789</v>
      </c>
      <c r="M93" s="9">
        <v>6502184</v>
      </c>
    </row>
    <row r="94" spans="1:13" s="2" customFormat="1" ht="39.75" customHeight="1">
      <c r="A94" s="91"/>
      <c r="B94" s="75"/>
      <c r="C94" s="75"/>
      <c r="D94" s="89"/>
      <c r="E94" s="75"/>
      <c r="F94" s="89"/>
      <c r="G94" s="90"/>
      <c r="H94" s="90"/>
      <c r="I94" s="90"/>
      <c r="J94" s="72" t="s">
        <v>1074</v>
      </c>
      <c r="K94" s="9">
        <v>179150</v>
      </c>
      <c r="L94" s="9">
        <v>174111</v>
      </c>
      <c r="M94" s="9">
        <v>174111</v>
      </c>
    </row>
    <row r="95" spans="1:13" s="2" customFormat="1" ht="39.75" customHeight="1">
      <c r="A95" s="91"/>
      <c r="B95" s="75"/>
      <c r="C95" s="75"/>
      <c r="D95" s="89"/>
      <c r="E95" s="75"/>
      <c r="F95" s="89"/>
      <c r="G95" s="90">
        <v>23</v>
      </c>
      <c r="H95" s="90">
        <v>23</v>
      </c>
      <c r="I95" s="90">
        <v>23</v>
      </c>
      <c r="J95" s="72" t="s">
        <v>1084</v>
      </c>
      <c r="K95" s="9">
        <v>3255147</v>
      </c>
      <c r="L95" s="9">
        <v>3482917</v>
      </c>
      <c r="M95" s="9">
        <v>3501161</v>
      </c>
    </row>
    <row r="96" spans="1:13" s="2" customFormat="1" ht="39.75" customHeight="1">
      <c r="A96" s="91"/>
      <c r="B96" s="75"/>
      <c r="C96" s="75"/>
      <c r="D96" s="89"/>
      <c r="E96" s="75"/>
      <c r="F96" s="89"/>
      <c r="G96" s="90"/>
      <c r="H96" s="90"/>
      <c r="I96" s="90"/>
      <c r="J96" s="72" t="s">
        <v>1085</v>
      </c>
      <c r="K96" s="9">
        <v>113628</v>
      </c>
      <c r="L96" s="9">
        <v>119040</v>
      </c>
      <c r="M96" s="9">
        <v>119040</v>
      </c>
    </row>
    <row r="97" spans="1:13" s="2" customFormat="1" ht="39.75" customHeight="1">
      <c r="A97" s="91" t="s">
        <v>1121</v>
      </c>
      <c r="B97" s="75" t="s">
        <v>19</v>
      </c>
      <c r="C97" s="75" t="s">
        <v>413</v>
      </c>
      <c r="D97" s="89" t="s">
        <v>856</v>
      </c>
      <c r="E97" s="75" t="s">
        <v>239</v>
      </c>
      <c r="F97" s="89" t="s">
        <v>52</v>
      </c>
      <c r="G97" s="90">
        <v>3</v>
      </c>
      <c r="H97" s="90">
        <v>3</v>
      </c>
      <c r="I97" s="90">
        <v>3</v>
      </c>
      <c r="J97" s="72" t="s">
        <v>1073</v>
      </c>
      <c r="K97" s="9">
        <v>584613</v>
      </c>
      <c r="L97" s="9">
        <v>570955</v>
      </c>
      <c r="M97" s="9">
        <v>575772</v>
      </c>
    </row>
    <row r="98" spans="1:13" s="2" customFormat="1" ht="39.75" customHeight="1">
      <c r="A98" s="91"/>
      <c r="B98" s="75"/>
      <c r="C98" s="75"/>
      <c r="D98" s="89"/>
      <c r="E98" s="75"/>
      <c r="F98" s="89"/>
      <c r="G98" s="90"/>
      <c r="H98" s="90"/>
      <c r="I98" s="90"/>
      <c r="J98" s="72" t="s">
        <v>1074</v>
      </c>
      <c r="K98" s="9">
        <v>17272</v>
      </c>
      <c r="L98" s="9">
        <v>15418</v>
      </c>
      <c r="M98" s="9">
        <v>15418</v>
      </c>
    </row>
    <row r="99" spans="1:13" s="2" customFormat="1" ht="39.75" customHeight="1">
      <c r="A99" s="91" t="s">
        <v>1122</v>
      </c>
      <c r="B99" s="75" t="s">
        <v>19</v>
      </c>
      <c r="C99" s="75" t="s">
        <v>413</v>
      </c>
      <c r="D99" s="89" t="s">
        <v>857</v>
      </c>
      <c r="E99" s="75" t="s">
        <v>239</v>
      </c>
      <c r="F99" s="89" t="s">
        <v>52</v>
      </c>
      <c r="G99" s="90">
        <v>59</v>
      </c>
      <c r="H99" s="90">
        <v>59</v>
      </c>
      <c r="I99" s="90">
        <v>59</v>
      </c>
      <c r="J99" s="72" t="s">
        <v>1073</v>
      </c>
      <c r="K99" s="9">
        <v>6750299</v>
      </c>
      <c r="L99" s="9">
        <v>6916720</v>
      </c>
      <c r="M99" s="9">
        <v>6975070</v>
      </c>
    </row>
    <row r="100" spans="1:13" s="2" customFormat="1" ht="39.75" customHeight="1">
      <c r="A100" s="91"/>
      <c r="B100" s="75"/>
      <c r="C100" s="75"/>
      <c r="D100" s="89"/>
      <c r="E100" s="75"/>
      <c r="F100" s="89"/>
      <c r="G100" s="90"/>
      <c r="H100" s="90"/>
      <c r="I100" s="90"/>
      <c r="J100" s="72" t="s">
        <v>1089</v>
      </c>
      <c r="K100" s="9">
        <v>199431</v>
      </c>
      <c r="L100" s="9">
        <v>186774</v>
      </c>
      <c r="M100" s="9">
        <v>186774</v>
      </c>
    </row>
    <row r="101" spans="1:13" s="2" customFormat="1" ht="39.75" customHeight="1">
      <c r="A101" s="91" t="s">
        <v>1123</v>
      </c>
      <c r="B101" s="75" t="s">
        <v>19</v>
      </c>
      <c r="C101" s="75" t="s">
        <v>413</v>
      </c>
      <c r="D101" s="89" t="s">
        <v>858</v>
      </c>
      <c r="E101" s="75" t="s">
        <v>239</v>
      </c>
      <c r="F101" s="89" t="s">
        <v>52</v>
      </c>
      <c r="G101" s="90">
        <v>19</v>
      </c>
      <c r="H101" s="90">
        <v>18</v>
      </c>
      <c r="I101" s="90">
        <v>18</v>
      </c>
      <c r="J101" s="72" t="s">
        <v>1084</v>
      </c>
      <c r="K101" s="9">
        <v>2689034</v>
      </c>
      <c r="L101" s="9">
        <v>2725761</v>
      </c>
      <c r="M101" s="9">
        <v>2740039</v>
      </c>
    </row>
    <row r="102" spans="1:13" s="2" customFormat="1" ht="39.75" customHeight="1">
      <c r="A102" s="91"/>
      <c r="B102" s="75"/>
      <c r="C102" s="75"/>
      <c r="D102" s="89"/>
      <c r="E102" s="75"/>
      <c r="F102" s="89"/>
      <c r="G102" s="90"/>
      <c r="H102" s="90"/>
      <c r="I102" s="90"/>
      <c r="J102" s="72" t="s">
        <v>1085</v>
      </c>
      <c r="K102" s="9">
        <v>93867</v>
      </c>
      <c r="L102" s="9">
        <v>93162</v>
      </c>
      <c r="M102" s="9">
        <v>93162</v>
      </c>
    </row>
    <row r="103" spans="1:13" s="2" customFormat="1" ht="39.75" customHeight="1">
      <c r="A103" s="91" t="s">
        <v>1124</v>
      </c>
      <c r="B103" s="75" t="s">
        <v>19</v>
      </c>
      <c r="C103" s="75" t="s">
        <v>413</v>
      </c>
      <c r="D103" s="89" t="s">
        <v>859</v>
      </c>
      <c r="E103" s="75" t="s">
        <v>239</v>
      </c>
      <c r="F103" s="89" t="s">
        <v>52</v>
      </c>
      <c r="G103" s="90">
        <v>359</v>
      </c>
      <c r="H103" s="90">
        <v>366</v>
      </c>
      <c r="I103" s="90">
        <v>353</v>
      </c>
      <c r="J103" s="72" t="s">
        <v>1073</v>
      </c>
      <c r="K103" s="9">
        <v>49405100</v>
      </c>
      <c r="L103" s="9">
        <v>51510259</v>
      </c>
      <c r="M103" s="9">
        <v>51558354</v>
      </c>
    </row>
    <row r="104" spans="1:13" s="2" customFormat="1" ht="39.75" customHeight="1">
      <c r="A104" s="91"/>
      <c r="B104" s="75"/>
      <c r="C104" s="75"/>
      <c r="D104" s="89"/>
      <c r="E104" s="75"/>
      <c r="F104" s="89"/>
      <c r="G104" s="90"/>
      <c r="H104" s="90"/>
      <c r="I104" s="90"/>
      <c r="J104" s="72" t="s">
        <v>1074</v>
      </c>
      <c r="K104" s="9">
        <v>1760379</v>
      </c>
      <c r="L104" s="9">
        <v>1697893</v>
      </c>
      <c r="M104" s="9">
        <v>1697893</v>
      </c>
    </row>
    <row r="105" spans="1:13" s="2" customFormat="1" ht="39.75" customHeight="1">
      <c r="A105" s="91"/>
      <c r="B105" s="75"/>
      <c r="C105" s="75"/>
      <c r="D105" s="89"/>
      <c r="E105" s="75"/>
      <c r="F105" s="89"/>
      <c r="G105" s="90">
        <v>56</v>
      </c>
      <c r="H105" s="90">
        <v>56</v>
      </c>
      <c r="I105" s="90">
        <v>56</v>
      </c>
      <c r="J105" s="72" t="s">
        <v>1084</v>
      </c>
      <c r="K105" s="9">
        <v>7925574</v>
      </c>
      <c r="L105" s="9">
        <v>8480145</v>
      </c>
      <c r="M105" s="9">
        <v>8524566</v>
      </c>
    </row>
    <row r="106" spans="1:13" s="2" customFormat="1" ht="39.75" customHeight="1">
      <c r="A106" s="91"/>
      <c r="B106" s="75"/>
      <c r="C106" s="75"/>
      <c r="D106" s="89"/>
      <c r="E106" s="75"/>
      <c r="F106" s="89"/>
      <c r="G106" s="90"/>
      <c r="H106" s="90"/>
      <c r="I106" s="90"/>
      <c r="J106" s="72" t="s">
        <v>1085</v>
      </c>
      <c r="K106" s="9">
        <v>276660</v>
      </c>
      <c r="L106" s="9">
        <v>289837</v>
      </c>
      <c r="M106" s="9">
        <v>289837</v>
      </c>
    </row>
    <row r="107" spans="1:13" s="2" customFormat="1" ht="39.75" customHeight="1">
      <c r="A107" s="91" t="s">
        <v>1125</v>
      </c>
      <c r="B107" s="75" t="s">
        <v>19</v>
      </c>
      <c r="C107" s="75" t="s">
        <v>413</v>
      </c>
      <c r="D107" s="89" t="s">
        <v>860</v>
      </c>
      <c r="E107" s="75" t="s">
        <v>239</v>
      </c>
      <c r="F107" s="89" t="s">
        <v>52</v>
      </c>
      <c r="G107" s="90">
        <v>23</v>
      </c>
      <c r="H107" s="90">
        <v>24</v>
      </c>
      <c r="I107" s="90">
        <v>24</v>
      </c>
      <c r="J107" s="72" t="s">
        <v>1073</v>
      </c>
      <c r="K107" s="9">
        <v>2503539</v>
      </c>
      <c r="L107" s="9">
        <v>2676957</v>
      </c>
      <c r="M107" s="9">
        <v>2680984</v>
      </c>
    </row>
    <row r="108" spans="1:13" s="2" customFormat="1" ht="39.75" customHeight="1">
      <c r="A108" s="91"/>
      <c r="B108" s="75"/>
      <c r="C108" s="75"/>
      <c r="D108" s="89"/>
      <c r="E108" s="75"/>
      <c r="F108" s="89"/>
      <c r="G108" s="90"/>
      <c r="H108" s="90"/>
      <c r="I108" s="90"/>
      <c r="J108" s="72" t="s">
        <v>1074</v>
      </c>
      <c r="K108" s="9">
        <v>131894</v>
      </c>
      <c r="L108" s="9">
        <v>121410</v>
      </c>
      <c r="M108" s="9">
        <v>121410</v>
      </c>
    </row>
    <row r="109" spans="1:13" s="2" customFormat="1" ht="39.75" customHeight="1">
      <c r="A109" s="91" t="s">
        <v>1126</v>
      </c>
      <c r="B109" s="75" t="s">
        <v>19</v>
      </c>
      <c r="C109" s="75" t="s">
        <v>413</v>
      </c>
      <c r="D109" s="89" t="s">
        <v>861</v>
      </c>
      <c r="E109" s="75" t="s">
        <v>239</v>
      </c>
      <c r="F109" s="89" t="s">
        <v>52</v>
      </c>
      <c r="G109" s="90">
        <v>1</v>
      </c>
      <c r="H109" s="90">
        <v>1</v>
      </c>
      <c r="I109" s="90">
        <v>1</v>
      </c>
      <c r="J109" s="72" t="s">
        <v>1084</v>
      </c>
      <c r="K109" s="9">
        <v>241057</v>
      </c>
      <c r="L109" s="9">
        <v>245837</v>
      </c>
      <c r="M109" s="9">
        <v>247125</v>
      </c>
    </row>
    <row r="110" spans="1:13" s="2" customFormat="1" ht="39.75" customHeight="1">
      <c r="A110" s="91"/>
      <c r="B110" s="75"/>
      <c r="C110" s="75"/>
      <c r="D110" s="89"/>
      <c r="E110" s="75"/>
      <c r="F110" s="89"/>
      <c r="G110" s="90"/>
      <c r="H110" s="90"/>
      <c r="I110" s="90"/>
      <c r="J110" s="72" t="s">
        <v>1085</v>
      </c>
      <c r="K110" s="9">
        <v>8415</v>
      </c>
      <c r="L110" s="9">
        <v>8402</v>
      </c>
      <c r="M110" s="9">
        <v>8402</v>
      </c>
    </row>
    <row r="111" spans="1:13" s="2" customFormat="1" ht="39.75" customHeight="1">
      <c r="A111" s="91" t="s">
        <v>1127</v>
      </c>
      <c r="B111" s="75" t="s">
        <v>19</v>
      </c>
      <c r="C111" s="75" t="s">
        <v>413</v>
      </c>
      <c r="D111" s="89" t="s">
        <v>862</v>
      </c>
      <c r="E111" s="75" t="s">
        <v>239</v>
      </c>
      <c r="F111" s="89" t="s">
        <v>52</v>
      </c>
      <c r="G111" s="90">
        <v>0</v>
      </c>
      <c r="H111" s="90">
        <v>25</v>
      </c>
      <c r="I111" s="90">
        <v>17</v>
      </c>
      <c r="J111" s="72" t="s">
        <v>1073</v>
      </c>
      <c r="K111" s="9">
        <v>0</v>
      </c>
      <c r="L111" s="9">
        <v>2788496</v>
      </c>
      <c r="M111" s="9">
        <v>2792691</v>
      </c>
    </row>
    <row r="112" spans="1:13" s="2" customFormat="1" ht="39.75" customHeight="1">
      <c r="A112" s="91"/>
      <c r="B112" s="75"/>
      <c r="C112" s="75"/>
      <c r="D112" s="89"/>
      <c r="E112" s="75"/>
      <c r="F112" s="89"/>
      <c r="G112" s="90"/>
      <c r="H112" s="90"/>
      <c r="I112" s="90"/>
      <c r="J112" s="72" t="s">
        <v>1074</v>
      </c>
      <c r="K112" s="9">
        <v>0</v>
      </c>
      <c r="L112" s="9">
        <v>126468</v>
      </c>
      <c r="M112" s="9">
        <v>126468</v>
      </c>
    </row>
    <row r="113" spans="1:13" s="2" customFormat="1" ht="39.75" customHeight="1">
      <c r="A113" s="91"/>
      <c r="B113" s="75"/>
      <c r="C113" s="75"/>
      <c r="D113" s="89"/>
      <c r="E113" s="75"/>
      <c r="F113" s="89"/>
      <c r="G113" s="90">
        <v>34</v>
      </c>
      <c r="H113" s="90">
        <v>31</v>
      </c>
      <c r="I113" s="90">
        <v>31</v>
      </c>
      <c r="J113" s="72" t="s">
        <v>1084</v>
      </c>
      <c r="K113" s="9">
        <v>4811956</v>
      </c>
      <c r="L113" s="9">
        <v>4694366</v>
      </c>
      <c r="M113" s="9">
        <v>4718956</v>
      </c>
    </row>
    <row r="114" spans="1:13" s="2" customFormat="1" ht="39.75" customHeight="1">
      <c r="A114" s="91"/>
      <c r="B114" s="75"/>
      <c r="C114" s="75"/>
      <c r="D114" s="89"/>
      <c r="E114" s="75"/>
      <c r="F114" s="89"/>
      <c r="G114" s="90"/>
      <c r="H114" s="90"/>
      <c r="I114" s="90"/>
      <c r="J114" s="72" t="s">
        <v>1085</v>
      </c>
      <c r="K114" s="9">
        <v>167972</v>
      </c>
      <c r="L114" s="9">
        <v>160445</v>
      </c>
      <c r="M114" s="9">
        <v>160445</v>
      </c>
    </row>
    <row r="115" spans="1:13" s="2" customFormat="1" ht="39.75" customHeight="1">
      <c r="A115" s="91" t="s">
        <v>1128</v>
      </c>
      <c r="B115" s="75" t="s">
        <v>19</v>
      </c>
      <c r="C115" s="75" t="s">
        <v>413</v>
      </c>
      <c r="D115" s="89" t="s">
        <v>863</v>
      </c>
      <c r="E115" s="75" t="s">
        <v>239</v>
      </c>
      <c r="F115" s="89" t="s">
        <v>52</v>
      </c>
      <c r="G115" s="90">
        <v>1</v>
      </c>
      <c r="H115" s="90">
        <v>1</v>
      </c>
      <c r="I115" s="90">
        <v>1</v>
      </c>
      <c r="J115" s="72" t="s">
        <v>1084</v>
      </c>
      <c r="K115" s="9">
        <v>241057</v>
      </c>
      <c r="L115" s="9">
        <v>245837</v>
      </c>
      <c r="M115" s="9">
        <v>247125</v>
      </c>
    </row>
    <row r="116" spans="1:13" s="2" customFormat="1" ht="39.75" customHeight="1">
      <c r="A116" s="91"/>
      <c r="B116" s="75"/>
      <c r="C116" s="75"/>
      <c r="D116" s="89"/>
      <c r="E116" s="75"/>
      <c r="F116" s="89"/>
      <c r="G116" s="90"/>
      <c r="H116" s="90"/>
      <c r="I116" s="90"/>
      <c r="J116" s="72" t="s">
        <v>1085</v>
      </c>
      <c r="K116" s="9">
        <v>8415</v>
      </c>
      <c r="L116" s="9">
        <v>8402</v>
      </c>
      <c r="M116" s="9">
        <v>8402</v>
      </c>
    </row>
    <row r="117" spans="1:13" s="2" customFormat="1" ht="39.75" customHeight="1">
      <c r="A117" s="91" t="s">
        <v>1129</v>
      </c>
      <c r="B117" s="75" t="s">
        <v>19</v>
      </c>
      <c r="C117" s="75" t="s">
        <v>413</v>
      </c>
      <c r="D117" s="89" t="s">
        <v>864</v>
      </c>
      <c r="E117" s="75" t="s">
        <v>239</v>
      </c>
      <c r="F117" s="89" t="s">
        <v>52</v>
      </c>
      <c r="G117" s="90">
        <v>20</v>
      </c>
      <c r="H117" s="90">
        <v>20</v>
      </c>
      <c r="I117" s="90">
        <v>20</v>
      </c>
      <c r="J117" s="72" t="s">
        <v>1073</v>
      </c>
      <c r="K117" s="9">
        <v>3199873</v>
      </c>
      <c r="L117" s="9">
        <v>3282503</v>
      </c>
      <c r="M117" s="9">
        <v>3284890</v>
      </c>
    </row>
    <row r="118" spans="1:13" s="2" customFormat="1" ht="39.75" customHeight="1">
      <c r="A118" s="91"/>
      <c r="B118" s="75"/>
      <c r="C118" s="75"/>
      <c r="D118" s="89"/>
      <c r="E118" s="75"/>
      <c r="F118" s="89"/>
      <c r="G118" s="90"/>
      <c r="H118" s="90"/>
      <c r="I118" s="90"/>
      <c r="J118" s="72" t="s">
        <v>1074</v>
      </c>
      <c r="K118" s="9">
        <v>98105</v>
      </c>
      <c r="L118" s="9">
        <v>90266</v>
      </c>
      <c r="M118" s="9">
        <v>90266</v>
      </c>
    </row>
    <row r="119" spans="1:13" s="2" customFormat="1" ht="30" customHeight="1">
      <c r="A119" s="91" t="s">
        <v>1130</v>
      </c>
      <c r="B119" s="75" t="s">
        <v>19</v>
      </c>
      <c r="C119" s="75" t="s">
        <v>413</v>
      </c>
      <c r="D119" s="89" t="s">
        <v>865</v>
      </c>
      <c r="E119" s="75" t="s">
        <v>239</v>
      </c>
      <c r="F119" s="89" t="s">
        <v>52</v>
      </c>
      <c r="G119" s="90">
        <v>168</v>
      </c>
      <c r="H119" s="90">
        <v>168</v>
      </c>
      <c r="I119" s="90">
        <v>167</v>
      </c>
      <c r="J119" s="72" t="s">
        <v>1073</v>
      </c>
      <c r="K119" s="9">
        <v>23500893</v>
      </c>
      <c r="L119" s="9">
        <v>24873908</v>
      </c>
      <c r="M119" s="9">
        <v>24897797</v>
      </c>
    </row>
    <row r="120" spans="1:13" s="2" customFormat="1" ht="30" customHeight="1">
      <c r="A120" s="91"/>
      <c r="B120" s="75"/>
      <c r="C120" s="75"/>
      <c r="D120" s="89"/>
      <c r="E120" s="75"/>
      <c r="F120" s="89"/>
      <c r="G120" s="90"/>
      <c r="H120" s="90"/>
      <c r="I120" s="90"/>
      <c r="J120" s="72" t="s">
        <v>1074</v>
      </c>
      <c r="K120" s="9">
        <v>771321</v>
      </c>
      <c r="L120" s="9">
        <v>758437</v>
      </c>
      <c r="M120" s="9">
        <v>758437</v>
      </c>
    </row>
    <row r="121" spans="1:13" s="2" customFormat="1" ht="30" customHeight="1">
      <c r="A121" s="91"/>
      <c r="B121" s="75"/>
      <c r="C121" s="75"/>
      <c r="D121" s="89"/>
      <c r="E121" s="75"/>
      <c r="F121" s="89"/>
      <c r="G121" s="90">
        <v>27</v>
      </c>
      <c r="H121" s="90">
        <v>27</v>
      </c>
      <c r="I121" s="90">
        <v>26</v>
      </c>
      <c r="J121" s="72" t="s">
        <v>1084</v>
      </c>
      <c r="K121" s="9">
        <v>3526333</v>
      </c>
      <c r="L121" s="9">
        <v>3931713</v>
      </c>
      <c r="M121" s="9">
        <v>3952308</v>
      </c>
    </row>
    <row r="122" spans="1:13" s="2" customFormat="1" ht="30" customHeight="1">
      <c r="A122" s="91"/>
      <c r="B122" s="75"/>
      <c r="C122" s="75"/>
      <c r="D122" s="89"/>
      <c r="E122" s="75"/>
      <c r="F122" s="89"/>
      <c r="G122" s="90"/>
      <c r="H122" s="90"/>
      <c r="I122" s="90"/>
      <c r="J122" s="72" t="s">
        <v>1085</v>
      </c>
      <c r="K122" s="9">
        <v>123094</v>
      </c>
      <c r="L122" s="9">
        <v>134379</v>
      </c>
      <c r="M122" s="9">
        <v>134379</v>
      </c>
    </row>
    <row r="123" spans="1:13" s="2" customFormat="1" ht="39.75" customHeight="1">
      <c r="A123" s="91" t="s">
        <v>1131</v>
      </c>
      <c r="B123" s="75" t="s">
        <v>19</v>
      </c>
      <c r="C123" s="75" t="s">
        <v>413</v>
      </c>
      <c r="D123" s="89" t="s">
        <v>866</v>
      </c>
      <c r="E123" s="75" t="s">
        <v>239</v>
      </c>
      <c r="F123" s="89" t="s">
        <v>52</v>
      </c>
      <c r="G123" s="90">
        <v>23</v>
      </c>
      <c r="H123" s="90">
        <v>23</v>
      </c>
      <c r="I123" s="90">
        <v>24</v>
      </c>
      <c r="J123" s="72" t="s">
        <v>1073</v>
      </c>
      <c r="K123" s="9">
        <v>2310315</v>
      </c>
      <c r="L123" s="9">
        <v>2466952</v>
      </c>
      <c r="M123" s="9">
        <v>2470663</v>
      </c>
    </row>
    <row r="124" spans="1:13" s="2" customFormat="1" ht="39.75" customHeight="1">
      <c r="A124" s="91"/>
      <c r="B124" s="75"/>
      <c r="C124" s="75"/>
      <c r="D124" s="89"/>
      <c r="E124" s="75"/>
      <c r="F124" s="89"/>
      <c r="G124" s="90"/>
      <c r="H124" s="90"/>
      <c r="I124" s="90"/>
      <c r="J124" s="72" t="s">
        <v>1074</v>
      </c>
      <c r="K124" s="9">
        <v>121714</v>
      </c>
      <c r="L124" s="9">
        <v>111885</v>
      </c>
      <c r="M124" s="9">
        <v>111885</v>
      </c>
    </row>
    <row r="125" spans="1:13" s="2" customFormat="1" ht="39.75" customHeight="1">
      <c r="A125" s="91" t="s">
        <v>1132</v>
      </c>
      <c r="B125" s="75" t="s">
        <v>19</v>
      </c>
      <c r="C125" s="75" t="s">
        <v>413</v>
      </c>
      <c r="D125" s="89" t="s">
        <v>867</v>
      </c>
      <c r="E125" s="75" t="s">
        <v>239</v>
      </c>
      <c r="F125" s="89" t="s">
        <v>52</v>
      </c>
      <c r="G125" s="90">
        <v>140</v>
      </c>
      <c r="H125" s="90">
        <v>140</v>
      </c>
      <c r="I125" s="90">
        <v>140</v>
      </c>
      <c r="J125" s="72" t="s">
        <v>1073</v>
      </c>
      <c r="K125" s="9">
        <v>13891551</v>
      </c>
      <c r="L125" s="9">
        <v>15233451</v>
      </c>
      <c r="M125" s="9">
        <v>15319141</v>
      </c>
    </row>
    <row r="126" spans="1:13" s="2" customFormat="1" ht="39.75" customHeight="1">
      <c r="A126" s="91"/>
      <c r="B126" s="75"/>
      <c r="C126" s="75"/>
      <c r="D126" s="89"/>
      <c r="E126" s="75"/>
      <c r="F126" s="89"/>
      <c r="G126" s="90"/>
      <c r="H126" s="90"/>
      <c r="I126" s="90"/>
      <c r="J126" s="72" t="s">
        <v>1335</v>
      </c>
      <c r="K126" s="9">
        <v>604007</v>
      </c>
      <c r="L126" s="9">
        <v>571291</v>
      </c>
      <c r="M126" s="9">
        <v>571291</v>
      </c>
    </row>
    <row r="127" spans="1:13" s="2" customFormat="1" ht="39.75" customHeight="1">
      <c r="A127" s="91" t="s">
        <v>1133</v>
      </c>
      <c r="B127" s="75" t="s">
        <v>19</v>
      </c>
      <c r="C127" s="75" t="s">
        <v>413</v>
      </c>
      <c r="D127" s="89" t="s">
        <v>868</v>
      </c>
      <c r="E127" s="75" t="s">
        <v>239</v>
      </c>
      <c r="F127" s="89" t="s">
        <v>52</v>
      </c>
      <c r="G127" s="90">
        <v>38</v>
      </c>
      <c r="H127" s="90">
        <v>35</v>
      </c>
      <c r="I127" s="90">
        <v>35</v>
      </c>
      <c r="J127" s="72" t="s">
        <v>1073</v>
      </c>
      <c r="K127" s="9">
        <v>3935102</v>
      </c>
      <c r="L127" s="9">
        <v>3863541</v>
      </c>
      <c r="M127" s="9">
        <v>3884982</v>
      </c>
    </row>
    <row r="128" spans="1:13" s="2" customFormat="1" ht="39.75" customHeight="1">
      <c r="A128" s="91"/>
      <c r="B128" s="75"/>
      <c r="C128" s="75"/>
      <c r="D128" s="89"/>
      <c r="E128" s="75"/>
      <c r="F128" s="89"/>
      <c r="G128" s="90"/>
      <c r="H128" s="90"/>
      <c r="I128" s="90"/>
      <c r="J128" s="72" t="s">
        <v>1074</v>
      </c>
      <c r="K128" s="9">
        <v>151123</v>
      </c>
      <c r="L128" s="9">
        <v>133852</v>
      </c>
      <c r="M128" s="9">
        <v>133852</v>
      </c>
    </row>
    <row r="129" spans="1:13" s="2" customFormat="1" ht="39.75" customHeight="1">
      <c r="A129" s="91" t="s">
        <v>1134</v>
      </c>
      <c r="B129" s="75" t="s">
        <v>19</v>
      </c>
      <c r="C129" s="75" t="s">
        <v>413</v>
      </c>
      <c r="D129" s="89" t="s">
        <v>869</v>
      </c>
      <c r="E129" s="75" t="s">
        <v>239</v>
      </c>
      <c r="F129" s="89" t="s">
        <v>52</v>
      </c>
      <c r="G129" s="90">
        <v>2</v>
      </c>
      <c r="H129" s="90">
        <v>2</v>
      </c>
      <c r="I129" s="90">
        <v>2</v>
      </c>
      <c r="J129" s="72" t="s">
        <v>1073</v>
      </c>
      <c r="K129" s="9">
        <v>364487</v>
      </c>
      <c r="L129" s="9">
        <v>366103</v>
      </c>
      <c r="M129" s="9">
        <v>369192</v>
      </c>
    </row>
    <row r="130" spans="1:13" s="2" customFormat="1" ht="39.75" customHeight="1">
      <c r="A130" s="91"/>
      <c r="B130" s="75"/>
      <c r="C130" s="75"/>
      <c r="D130" s="89"/>
      <c r="E130" s="75"/>
      <c r="F130" s="89"/>
      <c r="G130" s="90"/>
      <c r="H130" s="90"/>
      <c r="I130" s="90"/>
      <c r="J130" s="72" t="s">
        <v>1074</v>
      </c>
      <c r="K130" s="9">
        <v>10768</v>
      </c>
      <c r="L130" s="9">
        <v>9886</v>
      </c>
      <c r="M130" s="9">
        <v>9886</v>
      </c>
    </row>
    <row r="131" spans="1:13" s="2" customFormat="1" ht="39.75" customHeight="1">
      <c r="A131" s="91" t="s">
        <v>1135</v>
      </c>
      <c r="B131" s="75" t="s">
        <v>19</v>
      </c>
      <c r="C131" s="75" t="s">
        <v>413</v>
      </c>
      <c r="D131" s="89" t="s">
        <v>414</v>
      </c>
      <c r="E131" s="75" t="s">
        <v>239</v>
      </c>
      <c r="F131" s="89" t="s">
        <v>52</v>
      </c>
      <c r="G131" s="90">
        <v>96</v>
      </c>
      <c r="H131" s="90">
        <v>95</v>
      </c>
      <c r="I131" s="90">
        <v>93</v>
      </c>
      <c r="J131" s="72" t="s">
        <v>1073</v>
      </c>
      <c r="K131" s="9">
        <v>10743763</v>
      </c>
      <c r="L131" s="9">
        <v>10951844</v>
      </c>
      <c r="M131" s="9">
        <v>11028765</v>
      </c>
    </row>
    <row r="132" spans="1:13" s="2" customFormat="1" ht="39.75" customHeight="1">
      <c r="A132" s="91"/>
      <c r="B132" s="75"/>
      <c r="C132" s="75"/>
      <c r="D132" s="89"/>
      <c r="E132" s="75"/>
      <c r="F132" s="89"/>
      <c r="G132" s="90"/>
      <c r="H132" s="90"/>
      <c r="I132" s="90"/>
      <c r="J132" s="72" t="s">
        <v>1074</v>
      </c>
      <c r="K132" s="9">
        <v>314601</v>
      </c>
      <c r="L132" s="9">
        <v>289047</v>
      </c>
      <c r="M132" s="9">
        <v>289047</v>
      </c>
    </row>
    <row r="133" spans="1:13" s="2" customFormat="1" ht="39.75" customHeight="1">
      <c r="A133" s="91" t="s">
        <v>1136</v>
      </c>
      <c r="B133" s="75" t="s">
        <v>19</v>
      </c>
      <c r="C133" s="75" t="s">
        <v>413</v>
      </c>
      <c r="D133" s="89" t="s">
        <v>870</v>
      </c>
      <c r="E133" s="75" t="s">
        <v>239</v>
      </c>
      <c r="F133" s="89" t="s">
        <v>52</v>
      </c>
      <c r="G133" s="90">
        <v>1</v>
      </c>
      <c r="H133" s="90">
        <v>1</v>
      </c>
      <c r="I133" s="90">
        <v>1</v>
      </c>
      <c r="J133" s="72" t="s">
        <v>1073</v>
      </c>
      <c r="K133" s="9">
        <v>141381</v>
      </c>
      <c r="L133" s="9">
        <v>142070</v>
      </c>
      <c r="M133" s="9">
        <v>142070</v>
      </c>
    </row>
    <row r="134" spans="1:13" s="2" customFormat="1" ht="39.75" customHeight="1">
      <c r="A134" s="91"/>
      <c r="B134" s="75"/>
      <c r="C134" s="75"/>
      <c r="D134" s="89"/>
      <c r="E134" s="75"/>
      <c r="F134" s="89"/>
      <c r="G134" s="90"/>
      <c r="H134" s="90"/>
      <c r="I134" s="90"/>
      <c r="J134" s="72" t="s">
        <v>1074</v>
      </c>
      <c r="K134" s="9">
        <v>6955</v>
      </c>
      <c r="L134" s="9">
        <v>6260</v>
      </c>
      <c r="M134" s="9">
        <v>6260</v>
      </c>
    </row>
    <row r="135" spans="1:13" s="2" customFormat="1" ht="39.75" customHeight="1">
      <c r="A135" s="91" t="s">
        <v>1137</v>
      </c>
      <c r="B135" s="75" t="s">
        <v>19</v>
      </c>
      <c r="C135" s="75" t="s">
        <v>413</v>
      </c>
      <c r="D135" s="89" t="s">
        <v>871</v>
      </c>
      <c r="E135" s="75" t="s">
        <v>239</v>
      </c>
      <c r="F135" s="89" t="s">
        <v>52</v>
      </c>
      <c r="G135" s="90">
        <v>75</v>
      </c>
      <c r="H135" s="90">
        <v>73</v>
      </c>
      <c r="I135" s="90">
        <v>73</v>
      </c>
      <c r="J135" s="72" t="s">
        <v>1073</v>
      </c>
      <c r="K135" s="9">
        <v>8312149</v>
      </c>
      <c r="L135" s="9">
        <v>8611488</v>
      </c>
      <c r="M135" s="9">
        <v>8626045</v>
      </c>
    </row>
    <row r="136" spans="1:13" s="2" customFormat="1" ht="39.75" customHeight="1">
      <c r="A136" s="91"/>
      <c r="B136" s="75"/>
      <c r="C136" s="75"/>
      <c r="D136" s="89"/>
      <c r="E136" s="75"/>
      <c r="F136" s="89"/>
      <c r="G136" s="90"/>
      <c r="H136" s="90"/>
      <c r="I136" s="90"/>
      <c r="J136" s="72" t="s">
        <v>1074</v>
      </c>
      <c r="K136" s="9">
        <v>182338</v>
      </c>
      <c r="L136" s="9">
        <v>148746</v>
      </c>
      <c r="M136" s="9">
        <v>148746</v>
      </c>
    </row>
    <row r="137" spans="1:13" s="2" customFormat="1" ht="39.75" customHeight="1">
      <c r="A137" s="91" t="s">
        <v>1138</v>
      </c>
      <c r="B137" s="75" t="s">
        <v>19</v>
      </c>
      <c r="C137" s="75" t="s">
        <v>413</v>
      </c>
      <c r="D137" s="89" t="s">
        <v>872</v>
      </c>
      <c r="E137" s="75" t="s">
        <v>239</v>
      </c>
      <c r="F137" s="89" t="s">
        <v>52</v>
      </c>
      <c r="G137" s="90">
        <v>73</v>
      </c>
      <c r="H137" s="90">
        <v>72</v>
      </c>
      <c r="I137" s="90">
        <v>71</v>
      </c>
      <c r="J137" s="72" t="s">
        <v>1073</v>
      </c>
      <c r="K137" s="9">
        <v>7588723</v>
      </c>
      <c r="L137" s="9">
        <v>8012345</v>
      </c>
      <c r="M137" s="9">
        <v>8034136</v>
      </c>
    </row>
    <row r="138" spans="1:13" s="2" customFormat="1" ht="39.75" customHeight="1">
      <c r="A138" s="91"/>
      <c r="B138" s="75"/>
      <c r="C138" s="75"/>
      <c r="D138" s="89"/>
      <c r="E138" s="75"/>
      <c r="F138" s="89"/>
      <c r="G138" s="90"/>
      <c r="H138" s="90"/>
      <c r="I138" s="90"/>
      <c r="J138" s="72" t="s">
        <v>1074</v>
      </c>
      <c r="K138" s="9">
        <v>290423</v>
      </c>
      <c r="L138" s="9">
        <v>281009</v>
      </c>
      <c r="M138" s="9">
        <v>281009</v>
      </c>
    </row>
    <row r="139" spans="1:13" s="2" customFormat="1" ht="39.75" customHeight="1">
      <c r="A139" s="91" t="s">
        <v>1139</v>
      </c>
      <c r="B139" s="75" t="s">
        <v>19</v>
      </c>
      <c r="C139" s="75" t="s">
        <v>413</v>
      </c>
      <c r="D139" s="89" t="s">
        <v>873</v>
      </c>
      <c r="E139" s="75" t="s">
        <v>239</v>
      </c>
      <c r="F139" s="89" t="s">
        <v>52</v>
      </c>
      <c r="G139" s="90">
        <v>3</v>
      </c>
      <c r="H139" s="90">
        <v>3</v>
      </c>
      <c r="I139" s="90">
        <v>3</v>
      </c>
      <c r="J139" s="72" t="s">
        <v>1073</v>
      </c>
      <c r="K139" s="9">
        <v>532589</v>
      </c>
      <c r="L139" s="9">
        <v>542565</v>
      </c>
      <c r="M139" s="9">
        <v>544001</v>
      </c>
    </row>
    <row r="140" spans="1:13" s="2" customFormat="1" ht="39.75" customHeight="1">
      <c r="A140" s="91"/>
      <c r="B140" s="75"/>
      <c r="C140" s="75"/>
      <c r="D140" s="89"/>
      <c r="E140" s="75"/>
      <c r="F140" s="89"/>
      <c r="G140" s="90"/>
      <c r="H140" s="90"/>
      <c r="I140" s="90"/>
      <c r="J140" s="72" t="s">
        <v>1074</v>
      </c>
      <c r="K140" s="9">
        <v>19821</v>
      </c>
      <c r="L140" s="9">
        <v>18660</v>
      </c>
      <c r="M140" s="9">
        <v>18660</v>
      </c>
    </row>
    <row r="141" spans="1:13" s="2" customFormat="1" ht="39.75" customHeight="1">
      <c r="A141" s="91" t="s">
        <v>1140</v>
      </c>
      <c r="B141" s="75" t="s">
        <v>19</v>
      </c>
      <c r="C141" s="75" t="s">
        <v>413</v>
      </c>
      <c r="D141" s="89" t="s">
        <v>874</v>
      </c>
      <c r="E141" s="75" t="s">
        <v>239</v>
      </c>
      <c r="F141" s="89" t="s">
        <v>52</v>
      </c>
      <c r="G141" s="90">
        <v>22</v>
      </c>
      <c r="H141" s="90">
        <v>22</v>
      </c>
      <c r="I141" s="90">
        <v>23</v>
      </c>
      <c r="J141" s="72" t="s">
        <v>1073</v>
      </c>
      <c r="K141" s="9">
        <v>2182521</v>
      </c>
      <c r="L141" s="9">
        <v>2403054</v>
      </c>
      <c r="M141" s="9">
        <v>2412628</v>
      </c>
    </row>
    <row r="142" spans="1:13" s="2" customFormat="1" ht="39.75" customHeight="1">
      <c r="A142" s="91"/>
      <c r="B142" s="75"/>
      <c r="C142" s="75"/>
      <c r="D142" s="89"/>
      <c r="E142" s="75"/>
      <c r="F142" s="89"/>
      <c r="G142" s="90"/>
      <c r="H142" s="90"/>
      <c r="I142" s="90"/>
      <c r="J142" s="72" t="s">
        <v>1074</v>
      </c>
      <c r="K142" s="9">
        <v>125223</v>
      </c>
      <c r="L142" s="9">
        <v>112589</v>
      </c>
      <c r="M142" s="9">
        <v>112589</v>
      </c>
    </row>
    <row r="143" spans="1:13" s="2" customFormat="1" ht="30" customHeight="1">
      <c r="A143" s="91" t="s">
        <v>1141</v>
      </c>
      <c r="B143" s="93" t="s">
        <v>19</v>
      </c>
      <c r="C143" s="75" t="s">
        <v>413</v>
      </c>
      <c r="D143" s="89" t="s">
        <v>875</v>
      </c>
      <c r="E143" s="75" t="s">
        <v>239</v>
      </c>
      <c r="F143" s="89" t="s">
        <v>52</v>
      </c>
      <c r="G143" s="90">
        <v>284</v>
      </c>
      <c r="H143" s="90">
        <v>300</v>
      </c>
      <c r="I143" s="90">
        <v>299</v>
      </c>
      <c r="J143" s="72" t="s">
        <v>1073</v>
      </c>
      <c r="K143" s="9">
        <v>33737932</v>
      </c>
      <c r="L143" s="9">
        <v>38550639</v>
      </c>
      <c r="M143" s="9">
        <v>38444042</v>
      </c>
    </row>
    <row r="144" spans="1:13" s="2" customFormat="1" ht="30" customHeight="1">
      <c r="A144" s="91"/>
      <c r="B144" s="93"/>
      <c r="C144" s="75"/>
      <c r="D144" s="89"/>
      <c r="E144" s="75"/>
      <c r="F144" s="89"/>
      <c r="G144" s="90"/>
      <c r="H144" s="90"/>
      <c r="I144" s="90"/>
      <c r="J144" s="72" t="s">
        <v>1337</v>
      </c>
      <c r="K144" s="9">
        <v>3000</v>
      </c>
      <c r="L144" s="9">
        <v>3000</v>
      </c>
      <c r="M144" s="9">
        <v>0</v>
      </c>
    </row>
    <row r="145" spans="1:13" s="2" customFormat="1" ht="30" customHeight="1">
      <c r="A145" s="91"/>
      <c r="B145" s="93"/>
      <c r="C145" s="75"/>
      <c r="D145" s="89"/>
      <c r="E145" s="75"/>
      <c r="F145" s="89"/>
      <c r="G145" s="90"/>
      <c r="H145" s="90"/>
      <c r="I145" s="90"/>
      <c r="J145" s="72" t="s">
        <v>1074</v>
      </c>
      <c r="K145" s="9">
        <v>598109</v>
      </c>
      <c r="L145" s="9">
        <v>532632</v>
      </c>
      <c r="M145" s="9">
        <v>532632</v>
      </c>
    </row>
    <row r="146" spans="1:13" s="2" customFormat="1" ht="40.5" customHeight="1">
      <c r="A146" s="91" t="s">
        <v>1142</v>
      </c>
      <c r="B146" s="75" t="s">
        <v>19</v>
      </c>
      <c r="C146" s="75" t="s">
        <v>413</v>
      </c>
      <c r="D146" s="89" t="s">
        <v>876</v>
      </c>
      <c r="E146" s="75" t="s">
        <v>239</v>
      </c>
      <c r="F146" s="89" t="s">
        <v>52</v>
      </c>
      <c r="G146" s="90">
        <v>28</v>
      </c>
      <c r="H146" s="90">
        <v>24</v>
      </c>
      <c r="I146" s="90">
        <v>24</v>
      </c>
      <c r="J146" s="72" t="s">
        <v>1073</v>
      </c>
      <c r="K146" s="9">
        <v>4479823</v>
      </c>
      <c r="L146" s="9">
        <v>3939004</v>
      </c>
      <c r="M146" s="9">
        <v>3941868</v>
      </c>
    </row>
    <row r="147" spans="1:13" s="2" customFormat="1" ht="40.5" customHeight="1">
      <c r="A147" s="91"/>
      <c r="B147" s="75"/>
      <c r="C147" s="75"/>
      <c r="D147" s="89"/>
      <c r="E147" s="75"/>
      <c r="F147" s="89"/>
      <c r="G147" s="90"/>
      <c r="H147" s="90"/>
      <c r="I147" s="90"/>
      <c r="J147" s="72" t="s">
        <v>1074</v>
      </c>
      <c r="K147" s="9">
        <v>137347</v>
      </c>
      <c r="L147" s="9">
        <v>108320</v>
      </c>
      <c r="M147" s="9">
        <v>108320</v>
      </c>
    </row>
    <row r="148" spans="1:13" s="2" customFormat="1" ht="43.5" customHeight="1">
      <c r="A148" s="91" t="s">
        <v>1143</v>
      </c>
      <c r="B148" s="75" t="s">
        <v>19</v>
      </c>
      <c r="C148" s="75" t="s">
        <v>413</v>
      </c>
      <c r="D148" s="89" t="s">
        <v>877</v>
      </c>
      <c r="E148" s="75" t="s">
        <v>239</v>
      </c>
      <c r="F148" s="89" t="s">
        <v>52</v>
      </c>
      <c r="G148" s="90">
        <v>63</v>
      </c>
      <c r="H148" s="90">
        <v>65</v>
      </c>
      <c r="I148" s="90">
        <v>65</v>
      </c>
      <c r="J148" s="72" t="s">
        <v>1073</v>
      </c>
      <c r="K148" s="9">
        <v>10079601</v>
      </c>
      <c r="L148" s="9">
        <v>10668136</v>
      </c>
      <c r="M148" s="9">
        <v>10675894</v>
      </c>
    </row>
    <row r="149" spans="1:13" s="2" customFormat="1" ht="43.5" customHeight="1">
      <c r="A149" s="91"/>
      <c r="B149" s="75"/>
      <c r="C149" s="75"/>
      <c r="D149" s="89"/>
      <c r="E149" s="75"/>
      <c r="F149" s="89"/>
      <c r="G149" s="90"/>
      <c r="H149" s="90"/>
      <c r="I149" s="90"/>
      <c r="J149" s="72" t="s">
        <v>1074</v>
      </c>
      <c r="K149" s="9">
        <v>309029</v>
      </c>
      <c r="L149" s="9">
        <v>293366</v>
      </c>
      <c r="M149" s="9">
        <v>293366</v>
      </c>
    </row>
    <row r="150" spans="1:13" s="2" customFormat="1" ht="30" customHeight="1">
      <c r="A150" s="91" t="s">
        <v>1144</v>
      </c>
      <c r="B150" s="93" t="s">
        <v>19</v>
      </c>
      <c r="C150" s="75" t="s">
        <v>413</v>
      </c>
      <c r="D150" s="89" t="s">
        <v>878</v>
      </c>
      <c r="E150" s="75" t="s">
        <v>239</v>
      </c>
      <c r="F150" s="89" t="s">
        <v>52</v>
      </c>
      <c r="G150" s="90">
        <v>516</v>
      </c>
      <c r="H150" s="90">
        <v>523</v>
      </c>
      <c r="I150" s="90">
        <v>525</v>
      </c>
      <c r="J150" s="72" t="s">
        <v>1073</v>
      </c>
      <c r="K150" s="9">
        <v>50668348</v>
      </c>
      <c r="L150" s="9">
        <v>56115706</v>
      </c>
      <c r="M150" s="9">
        <v>56286794</v>
      </c>
    </row>
    <row r="151" spans="1:13" s="2" customFormat="1" ht="30" customHeight="1">
      <c r="A151" s="91"/>
      <c r="B151" s="93"/>
      <c r="C151" s="75"/>
      <c r="D151" s="89"/>
      <c r="E151" s="75"/>
      <c r="F151" s="89"/>
      <c r="G151" s="90"/>
      <c r="H151" s="90"/>
      <c r="I151" s="90"/>
      <c r="J151" s="72" t="s">
        <v>1337</v>
      </c>
      <c r="K151" s="9">
        <v>4200</v>
      </c>
      <c r="L151" s="9">
        <v>4200</v>
      </c>
      <c r="M151" s="9">
        <v>4200</v>
      </c>
    </row>
    <row r="152" spans="1:13" s="2" customFormat="1" ht="30" customHeight="1">
      <c r="A152" s="91"/>
      <c r="B152" s="93"/>
      <c r="C152" s="75"/>
      <c r="D152" s="89"/>
      <c r="E152" s="75"/>
      <c r="F152" s="89"/>
      <c r="G152" s="90"/>
      <c r="H152" s="90"/>
      <c r="I152" s="90"/>
      <c r="J152" s="72" t="s">
        <v>1074</v>
      </c>
      <c r="K152" s="9">
        <v>2356814</v>
      </c>
      <c r="L152" s="9">
        <v>2230158</v>
      </c>
      <c r="M152" s="9">
        <v>2230158</v>
      </c>
    </row>
    <row r="153" spans="1:13" s="2" customFormat="1" ht="34.5" customHeight="1">
      <c r="A153" s="91" t="s">
        <v>1145</v>
      </c>
      <c r="B153" s="75" t="s">
        <v>19</v>
      </c>
      <c r="C153" s="75" t="s">
        <v>413</v>
      </c>
      <c r="D153" s="89" t="s">
        <v>879</v>
      </c>
      <c r="E153" s="75" t="s">
        <v>239</v>
      </c>
      <c r="F153" s="89" t="s">
        <v>52</v>
      </c>
      <c r="G153" s="90">
        <v>20</v>
      </c>
      <c r="H153" s="90">
        <v>20</v>
      </c>
      <c r="I153" s="90">
        <v>19</v>
      </c>
      <c r="J153" s="72" t="s">
        <v>1073</v>
      </c>
      <c r="K153" s="9">
        <v>1693908</v>
      </c>
      <c r="L153" s="9">
        <v>1889445</v>
      </c>
      <c r="M153" s="9">
        <v>1896180</v>
      </c>
    </row>
    <row r="154" spans="1:13" s="2" customFormat="1" ht="42" customHeight="1">
      <c r="A154" s="91"/>
      <c r="B154" s="75"/>
      <c r="C154" s="75"/>
      <c r="D154" s="89"/>
      <c r="E154" s="75"/>
      <c r="F154" s="89"/>
      <c r="G154" s="90"/>
      <c r="H154" s="90"/>
      <c r="I154" s="90"/>
      <c r="J154" s="72" t="s">
        <v>1074</v>
      </c>
      <c r="K154" s="9">
        <v>72378</v>
      </c>
      <c r="L154" s="9">
        <v>70427</v>
      </c>
      <c r="M154" s="9">
        <v>70427</v>
      </c>
    </row>
    <row r="155" spans="1:13" s="2" customFormat="1" ht="39.75" customHeight="1">
      <c r="A155" s="91" t="s">
        <v>1146</v>
      </c>
      <c r="B155" s="75" t="s">
        <v>19</v>
      </c>
      <c r="C155" s="75" t="s">
        <v>237</v>
      </c>
      <c r="D155" s="89" t="s">
        <v>880</v>
      </c>
      <c r="E155" s="75" t="s">
        <v>239</v>
      </c>
      <c r="F155" s="89" t="s">
        <v>52</v>
      </c>
      <c r="G155" s="90">
        <v>20</v>
      </c>
      <c r="H155" s="90">
        <v>28</v>
      </c>
      <c r="I155" s="90">
        <v>28</v>
      </c>
      <c r="J155" s="72" t="s">
        <v>1073</v>
      </c>
      <c r="K155" s="9">
        <v>3288370</v>
      </c>
      <c r="L155" s="9">
        <v>4370812</v>
      </c>
      <c r="M155" s="9">
        <v>4373990</v>
      </c>
    </row>
    <row r="156" spans="1:13" s="2" customFormat="1" ht="39.75" customHeight="1">
      <c r="A156" s="91"/>
      <c r="B156" s="75"/>
      <c r="C156" s="75"/>
      <c r="D156" s="89"/>
      <c r="E156" s="75"/>
      <c r="F156" s="89"/>
      <c r="G156" s="90"/>
      <c r="H156" s="90"/>
      <c r="I156" s="90"/>
      <c r="J156" s="72" t="s">
        <v>1074</v>
      </c>
      <c r="K156" s="9">
        <v>100818</v>
      </c>
      <c r="L156" s="9">
        <v>120194</v>
      </c>
      <c r="M156" s="9">
        <v>120194</v>
      </c>
    </row>
    <row r="157" spans="1:13" s="2" customFormat="1" ht="34.5" customHeight="1">
      <c r="A157" s="91" t="s">
        <v>1147</v>
      </c>
      <c r="B157" s="75" t="s">
        <v>19</v>
      </c>
      <c r="C157" s="75" t="s">
        <v>237</v>
      </c>
      <c r="D157" s="89" t="s">
        <v>881</v>
      </c>
      <c r="E157" s="75" t="s">
        <v>239</v>
      </c>
      <c r="F157" s="89" t="s">
        <v>52</v>
      </c>
      <c r="G157" s="90">
        <v>48</v>
      </c>
      <c r="H157" s="90">
        <v>48</v>
      </c>
      <c r="I157" s="90">
        <v>47</v>
      </c>
      <c r="J157" s="72" t="s">
        <v>1084</v>
      </c>
      <c r="K157" s="9">
        <v>6981228</v>
      </c>
      <c r="L157" s="9">
        <v>6913299</v>
      </c>
      <c r="M157" s="9">
        <v>6949512</v>
      </c>
    </row>
    <row r="158" spans="1:13" s="2" customFormat="1" ht="40.5" customHeight="1">
      <c r="A158" s="91"/>
      <c r="B158" s="75"/>
      <c r="C158" s="75"/>
      <c r="D158" s="89"/>
      <c r="E158" s="75"/>
      <c r="F158" s="89"/>
      <c r="G158" s="90"/>
      <c r="H158" s="90"/>
      <c r="I158" s="90"/>
      <c r="J158" s="72" t="s">
        <v>1085</v>
      </c>
      <c r="K158" s="9">
        <v>243695</v>
      </c>
      <c r="L158" s="9">
        <v>236285</v>
      </c>
      <c r="M158" s="9">
        <v>236285</v>
      </c>
    </row>
    <row r="159" spans="1:13" s="2" customFormat="1" ht="34.5" customHeight="1">
      <c r="A159" s="91" t="s">
        <v>1148</v>
      </c>
      <c r="B159" s="75" t="s">
        <v>19</v>
      </c>
      <c r="C159" s="75" t="s">
        <v>237</v>
      </c>
      <c r="D159" s="89" t="s">
        <v>882</v>
      </c>
      <c r="E159" s="75" t="s">
        <v>239</v>
      </c>
      <c r="F159" s="89" t="s">
        <v>52</v>
      </c>
      <c r="G159" s="90">
        <v>56</v>
      </c>
      <c r="H159" s="90">
        <v>54</v>
      </c>
      <c r="I159" s="90">
        <v>54</v>
      </c>
      <c r="J159" s="72" t="s">
        <v>1073</v>
      </c>
      <c r="K159" s="9">
        <v>9207436</v>
      </c>
      <c r="L159" s="9">
        <v>8429421</v>
      </c>
      <c r="M159" s="9">
        <v>8435551</v>
      </c>
    </row>
    <row r="160" spans="1:13" s="2" customFormat="1" ht="42.75" customHeight="1">
      <c r="A160" s="91"/>
      <c r="B160" s="75"/>
      <c r="C160" s="75"/>
      <c r="D160" s="89"/>
      <c r="E160" s="75"/>
      <c r="F160" s="89"/>
      <c r="G160" s="90"/>
      <c r="H160" s="90"/>
      <c r="I160" s="90"/>
      <c r="J160" s="72" t="s">
        <v>1074</v>
      </c>
      <c r="K160" s="9">
        <v>282290</v>
      </c>
      <c r="L160" s="9">
        <v>231803</v>
      </c>
      <c r="M160" s="9">
        <v>231803</v>
      </c>
    </row>
    <row r="161" spans="1:13" s="2" customFormat="1" ht="34.5" customHeight="1">
      <c r="A161" s="91" t="s">
        <v>1149</v>
      </c>
      <c r="B161" s="75" t="s">
        <v>19</v>
      </c>
      <c r="C161" s="75" t="s">
        <v>237</v>
      </c>
      <c r="D161" s="89" t="s">
        <v>391</v>
      </c>
      <c r="E161" s="75" t="s">
        <v>239</v>
      </c>
      <c r="F161" s="89" t="s">
        <v>52</v>
      </c>
      <c r="G161" s="90">
        <v>254</v>
      </c>
      <c r="H161" s="90">
        <v>256</v>
      </c>
      <c r="I161" s="90">
        <v>251</v>
      </c>
      <c r="J161" s="72" t="s">
        <v>1073</v>
      </c>
      <c r="K161" s="9">
        <v>29208717</v>
      </c>
      <c r="L161" s="9">
        <v>28521280</v>
      </c>
      <c r="M161" s="9">
        <v>28623726</v>
      </c>
    </row>
    <row r="162" spans="1:13" s="2" customFormat="1" ht="45.75" customHeight="1">
      <c r="A162" s="91"/>
      <c r="B162" s="75"/>
      <c r="C162" s="75"/>
      <c r="D162" s="89"/>
      <c r="E162" s="75"/>
      <c r="F162" s="89"/>
      <c r="G162" s="90"/>
      <c r="H162" s="90"/>
      <c r="I162" s="90"/>
      <c r="J162" s="72" t="s">
        <v>1074</v>
      </c>
      <c r="K162" s="9">
        <v>999261</v>
      </c>
      <c r="L162" s="9">
        <v>888993</v>
      </c>
      <c r="M162" s="9">
        <v>888993</v>
      </c>
    </row>
    <row r="163" spans="1:13" s="2" customFormat="1" ht="34.5" customHeight="1">
      <c r="A163" s="91" t="s">
        <v>1150</v>
      </c>
      <c r="B163" s="75" t="s">
        <v>19</v>
      </c>
      <c r="C163" s="75" t="s">
        <v>237</v>
      </c>
      <c r="D163" s="89" t="s">
        <v>883</v>
      </c>
      <c r="E163" s="75" t="s">
        <v>239</v>
      </c>
      <c r="F163" s="89" t="s">
        <v>52</v>
      </c>
      <c r="G163" s="90">
        <v>4</v>
      </c>
      <c r="H163" s="90">
        <v>4</v>
      </c>
      <c r="I163" s="90">
        <v>4</v>
      </c>
      <c r="J163" s="72" t="s">
        <v>1073</v>
      </c>
      <c r="K163" s="9">
        <v>793318</v>
      </c>
      <c r="L163" s="9">
        <v>738345</v>
      </c>
      <c r="M163" s="9">
        <v>744574</v>
      </c>
    </row>
    <row r="164" spans="1:13" s="2" customFormat="1" ht="39.75" customHeight="1">
      <c r="A164" s="91"/>
      <c r="B164" s="75"/>
      <c r="C164" s="75"/>
      <c r="D164" s="89"/>
      <c r="E164" s="75"/>
      <c r="F164" s="89"/>
      <c r="G164" s="90"/>
      <c r="H164" s="90"/>
      <c r="I164" s="90"/>
      <c r="J164" s="72" t="s">
        <v>1074</v>
      </c>
      <c r="K164" s="9">
        <v>23438</v>
      </c>
      <c r="L164" s="9">
        <v>19938</v>
      </c>
      <c r="M164" s="9">
        <v>19938</v>
      </c>
    </row>
    <row r="165" spans="1:13" s="2" customFormat="1" ht="34.5" customHeight="1">
      <c r="A165" s="91" t="s">
        <v>1151</v>
      </c>
      <c r="B165" s="75" t="s">
        <v>19</v>
      </c>
      <c r="C165" s="75" t="s">
        <v>237</v>
      </c>
      <c r="D165" s="89" t="s">
        <v>884</v>
      </c>
      <c r="E165" s="75" t="s">
        <v>239</v>
      </c>
      <c r="F165" s="89" t="s">
        <v>52</v>
      </c>
      <c r="G165" s="90">
        <v>97</v>
      </c>
      <c r="H165" s="90">
        <v>97</v>
      </c>
      <c r="I165" s="90">
        <v>92</v>
      </c>
      <c r="J165" s="72" t="s">
        <v>1073</v>
      </c>
      <c r="K165" s="9">
        <v>10389968</v>
      </c>
      <c r="L165" s="9">
        <v>10277765</v>
      </c>
      <c r="M165" s="9">
        <v>10304968</v>
      </c>
    </row>
    <row r="166" spans="1:13" s="2" customFormat="1" ht="42.75" customHeight="1">
      <c r="A166" s="91"/>
      <c r="B166" s="75"/>
      <c r="C166" s="75"/>
      <c r="D166" s="89"/>
      <c r="E166" s="75"/>
      <c r="F166" s="89"/>
      <c r="G166" s="90"/>
      <c r="H166" s="90"/>
      <c r="I166" s="90"/>
      <c r="J166" s="72" t="s">
        <v>1074</v>
      </c>
      <c r="K166" s="9">
        <v>386674</v>
      </c>
      <c r="L166" s="9">
        <v>353478</v>
      </c>
      <c r="M166" s="9">
        <v>353478</v>
      </c>
    </row>
    <row r="167" spans="1:13" s="2" customFormat="1" ht="34.5" customHeight="1">
      <c r="A167" s="91" t="s">
        <v>1152</v>
      </c>
      <c r="B167" s="75" t="s">
        <v>19</v>
      </c>
      <c r="C167" s="75" t="s">
        <v>237</v>
      </c>
      <c r="D167" s="89" t="s">
        <v>885</v>
      </c>
      <c r="E167" s="75" t="s">
        <v>239</v>
      </c>
      <c r="F167" s="89" t="s">
        <v>52</v>
      </c>
      <c r="G167" s="90">
        <v>18</v>
      </c>
      <c r="H167" s="90">
        <v>19</v>
      </c>
      <c r="I167" s="90">
        <v>18</v>
      </c>
      <c r="J167" s="72" t="s">
        <v>1073</v>
      </c>
      <c r="K167" s="9">
        <v>1928035</v>
      </c>
      <c r="L167" s="9">
        <v>2013171</v>
      </c>
      <c r="M167" s="9">
        <v>2018499</v>
      </c>
    </row>
    <row r="168" spans="1:13" s="2" customFormat="1" ht="45" customHeight="1">
      <c r="A168" s="91"/>
      <c r="B168" s="75"/>
      <c r="C168" s="75"/>
      <c r="D168" s="89"/>
      <c r="E168" s="75"/>
      <c r="F168" s="89"/>
      <c r="G168" s="90"/>
      <c r="H168" s="90"/>
      <c r="I168" s="90"/>
      <c r="J168" s="72" t="s">
        <v>1074</v>
      </c>
      <c r="K168" s="9">
        <v>71754</v>
      </c>
      <c r="L168" s="9">
        <v>69238</v>
      </c>
      <c r="M168" s="9">
        <v>69238</v>
      </c>
    </row>
    <row r="169" spans="1:13" s="2" customFormat="1" ht="34.5" customHeight="1">
      <c r="A169" s="91" t="s">
        <v>1153</v>
      </c>
      <c r="B169" s="75" t="s">
        <v>19</v>
      </c>
      <c r="C169" s="75" t="s">
        <v>237</v>
      </c>
      <c r="D169" s="89" t="s">
        <v>886</v>
      </c>
      <c r="E169" s="75" t="s">
        <v>239</v>
      </c>
      <c r="F169" s="89" t="s">
        <v>52</v>
      </c>
      <c r="G169" s="90">
        <v>2</v>
      </c>
      <c r="H169" s="90">
        <v>2</v>
      </c>
      <c r="I169" s="90">
        <v>2</v>
      </c>
      <c r="J169" s="72" t="s">
        <v>1073</v>
      </c>
      <c r="K169" s="9">
        <v>361360</v>
      </c>
      <c r="L169" s="9">
        <v>350816</v>
      </c>
      <c r="M169" s="9">
        <v>351745</v>
      </c>
    </row>
    <row r="170" spans="1:13" s="2" customFormat="1" ht="38.25" customHeight="1">
      <c r="A170" s="91"/>
      <c r="B170" s="75"/>
      <c r="C170" s="75"/>
      <c r="D170" s="89"/>
      <c r="E170" s="75"/>
      <c r="F170" s="89"/>
      <c r="G170" s="90"/>
      <c r="H170" s="90"/>
      <c r="I170" s="90"/>
      <c r="J170" s="72" t="s">
        <v>1074</v>
      </c>
      <c r="K170" s="9">
        <v>13448</v>
      </c>
      <c r="L170" s="9">
        <v>12065</v>
      </c>
      <c r="M170" s="9">
        <v>12065</v>
      </c>
    </row>
    <row r="171" spans="1:13" s="2" customFormat="1" ht="34.5" customHeight="1">
      <c r="A171" s="91" t="s">
        <v>1154</v>
      </c>
      <c r="B171" s="75" t="s">
        <v>19</v>
      </c>
      <c r="C171" s="75" t="s">
        <v>237</v>
      </c>
      <c r="D171" s="89" t="s">
        <v>887</v>
      </c>
      <c r="E171" s="75" t="s">
        <v>239</v>
      </c>
      <c r="F171" s="89" t="s">
        <v>52</v>
      </c>
      <c r="G171" s="90">
        <v>182</v>
      </c>
      <c r="H171" s="90">
        <v>191</v>
      </c>
      <c r="I171" s="90">
        <v>196</v>
      </c>
      <c r="J171" s="72" t="s">
        <v>1073</v>
      </c>
      <c r="K171" s="9">
        <v>15146087</v>
      </c>
      <c r="L171" s="9">
        <v>15674791</v>
      </c>
      <c r="M171" s="9">
        <v>15732672</v>
      </c>
    </row>
    <row r="172" spans="1:13" s="2" customFormat="1" ht="37.5" customHeight="1">
      <c r="A172" s="91"/>
      <c r="B172" s="75"/>
      <c r="C172" s="75"/>
      <c r="D172" s="89"/>
      <c r="E172" s="75"/>
      <c r="F172" s="89"/>
      <c r="G172" s="90"/>
      <c r="H172" s="90"/>
      <c r="I172" s="90"/>
      <c r="J172" s="72" t="s">
        <v>1074</v>
      </c>
      <c r="K172" s="9">
        <v>702136</v>
      </c>
      <c r="L172" s="9">
        <v>655649</v>
      </c>
      <c r="M172" s="9">
        <v>655649</v>
      </c>
    </row>
    <row r="173" spans="1:13" s="2" customFormat="1" ht="34.5" customHeight="1">
      <c r="A173" s="91" t="s">
        <v>1155</v>
      </c>
      <c r="B173" s="75" t="s">
        <v>19</v>
      </c>
      <c r="C173" s="75" t="s">
        <v>237</v>
      </c>
      <c r="D173" s="89" t="s">
        <v>888</v>
      </c>
      <c r="E173" s="75" t="s">
        <v>239</v>
      </c>
      <c r="F173" s="89" t="s">
        <v>52</v>
      </c>
      <c r="G173" s="90">
        <v>5</v>
      </c>
      <c r="H173" s="90">
        <v>5</v>
      </c>
      <c r="I173" s="90">
        <v>5</v>
      </c>
      <c r="J173" s="72" t="s">
        <v>1073</v>
      </c>
      <c r="K173" s="9">
        <v>820803</v>
      </c>
      <c r="L173" s="9">
        <v>782547</v>
      </c>
      <c r="M173" s="9">
        <v>785661</v>
      </c>
    </row>
    <row r="174" spans="1:13" s="2" customFormat="1" ht="46.5" customHeight="1">
      <c r="A174" s="91"/>
      <c r="B174" s="75"/>
      <c r="C174" s="75"/>
      <c r="D174" s="89"/>
      <c r="E174" s="75"/>
      <c r="F174" s="89"/>
      <c r="G174" s="90"/>
      <c r="H174" s="90"/>
      <c r="I174" s="90"/>
      <c r="J174" s="72" t="s">
        <v>1074</v>
      </c>
      <c r="K174" s="9">
        <v>32585</v>
      </c>
      <c r="L174" s="9">
        <v>28185</v>
      </c>
      <c r="M174" s="9">
        <v>28185</v>
      </c>
    </row>
    <row r="175" spans="1:13" s="2" customFormat="1" ht="34.5" customHeight="1">
      <c r="A175" s="91" t="s">
        <v>1156</v>
      </c>
      <c r="B175" s="75" t="s">
        <v>19</v>
      </c>
      <c r="C175" s="75" t="s">
        <v>237</v>
      </c>
      <c r="D175" s="89" t="s">
        <v>889</v>
      </c>
      <c r="E175" s="75" t="s">
        <v>239</v>
      </c>
      <c r="F175" s="89" t="s">
        <v>52</v>
      </c>
      <c r="G175" s="90">
        <v>101</v>
      </c>
      <c r="H175" s="90">
        <v>101</v>
      </c>
      <c r="I175" s="90">
        <v>100</v>
      </c>
      <c r="J175" s="72" t="s">
        <v>1073</v>
      </c>
      <c r="K175" s="9">
        <v>12161952</v>
      </c>
      <c r="L175" s="9">
        <v>11621324</v>
      </c>
      <c r="M175" s="9">
        <v>11638707</v>
      </c>
    </row>
    <row r="176" spans="1:13" s="2" customFormat="1" ht="39.75" customHeight="1">
      <c r="A176" s="91"/>
      <c r="B176" s="75"/>
      <c r="C176" s="75"/>
      <c r="D176" s="89"/>
      <c r="E176" s="75"/>
      <c r="F176" s="89"/>
      <c r="G176" s="90"/>
      <c r="H176" s="90"/>
      <c r="I176" s="90"/>
      <c r="J176" s="72" t="s">
        <v>1074</v>
      </c>
      <c r="K176" s="9">
        <v>524426</v>
      </c>
      <c r="L176" s="9">
        <v>456595</v>
      </c>
      <c r="M176" s="9">
        <v>456595</v>
      </c>
    </row>
    <row r="177" spans="1:13" s="2" customFormat="1" ht="34.5" customHeight="1">
      <c r="A177" s="91" t="s">
        <v>1157</v>
      </c>
      <c r="B177" s="75" t="s">
        <v>19</v>
      </c>
      <c r="C177" s="75" t="s">
        <v>237</v>
      </c>
      <c r="D177" s="89" t="s">
        <v>890</v>
      </c>
      <c r="E177" s="75" t="s">
        <v>239</v>
      </c>
      <c r="F177" s="89" t="s">
        <v>52</v>
      </c>
      <c r="G177" s="90">
        <v>5</v>
      </c>
      <c r="H177" s="90">
        <v>5</v>
      </c>
      <c r="I177" s="90">
        <v>5</v>
      </c>
      <c r="J177" s="72" t="s">
        <v>1073</v>
      </c>
      <c r="K177" s="9">
        <v>1126465</v>
      </c>
      <c r="L177" s="9">
        <v>1018255</v>
      </c>
      <c r="M177" s="9">
        <v>1018255</v>
      </c>
    </row>
    <row r="178" spans="1:13" s="2" customFormat="1" ht="40.5" customHeight="1">
      <c r="A178" s="91"/>
      <c r="B178" s="75"/>
      <c r="C178" s="75"/>
      <c r="D178" s="89"/>
      <c r="E178" s="75"/>
      <c r="F178" s="89"/>
      <c r="G178" s="90"/>
      <c r="H178" s="90"/>
      <c r="I178" s="90"/>
      <c r="J178" s="72" t="s">
        <v>1074</v>
      </c>
      <c r="K178" s="9">
        <v>39848</v>
      </c>
      <c r="L178" s="9">
        <v>35377</v>
      </c>
      <c r="M178" s="9">
        <v>35377</v>
      </c>
    </row>
    <row r="179" spans="1:13" s="2" customFormat="1" ht="34.5" customHeight="1">
      <c r="A179" s="91" t="s">
        <v>1158</v>
      </c>
      <c r="B179" s="75" t="s">
        <v>19</v>
      </c>
      <c r="C179" s="75" t="s">
        <v>237</v>
      </c>
      <c r="D179" s="89" t="s">
        <v>891</v>
      </c>
      <c r="E179" s="75" t="s">
        <v>239</v>
      </c>
      <c r="F179" s="89" t="s">
        <v>52</v>
      </c>
      <c r="G179" s="90">
        <v>64</v>
      </c>
      <c r="H179" s="90">
        <v>55</v>
      </c>
      <c r="I179" s="90">
        <v>55</v>
      </c>
      <c r="J179" s="72" t="s">
        <v>1073</v>
      </c>
      <c r="K179" s="9">
        <v>4487275</v>
      </c>
      <c r="L179" s="9">
        <v>3932817</v>
      </c>
      <c r="M179" s="9">
        <v>3943134</v>
      </c>
    </row>
    <row r="180" spans="1:13" s="2" customFormat="1" ht="39.75" customHeight="1">
      <c r="A180" s="91"/>
      <c r="B180" s="75"/>
      <c r="C180" s="75"/>
      <c r="D180" s="89"/>
      <c r="E180" s="75"/>
      <c r="F180" s="89"/>
      <c r="G180" s="90"/>
      <c r="H180" s="90"/>
      <c r="I180" s="90"/>
      <c r="J180" s="72" t="s">
        <v>1074</v>
      </c>
      <c r="K180" s="9">
        <v>249757</v>
      </c>
      <c r="L180" s="9">
        <v>192346</v>
      </c>
      <c r="M180" s="9">
        <v>192346</v>
      </c>
    </row>
    <row r="181" spans="1:13" s="2" customFormat="1" ht="34.5" customHeight="1">
      <c r="A181" s="91" t="s">
        <v>1159</v>
      </c>
      <c r="B181" s="75" t="s">
        <v>19</v>
      </c>
      <c r="C181" s="75" t="s">
        <v>237</v>
      </c>
      <c r="D181" s="89" t="s">
        <v>892</v>
      </c>
      <c r="E181" s="75" t="s">
        <v>239</v>
      </c>
      <c r="F181" s="89" t="s">
        <v>52</v>
      </c>
      <c r="G181" s="90">
        <v>44</v>
      </c>
      <c r="H181" s="90">
        <v>44</v>
      </c>
      <c r="I181" s="90">
        <v>45</v>
      </c>
      <c r="J181" s="72" t="s">
        <v>1073</v>
      </c>
      <c r="K181" s="9">
        <v>4485762</v>
      </c>
      <c r="L181" s="9">
        <v>4571118</v>
      </c>
      <c r="M181" s="9">
        <v>4589329</v>
      </c>
    </row>
    <row r="182" spans="1:13" s="2" customFormat="1" ht="39.75" customHeight="1">
      <c r="A182" s="91"/>
      <c r="B182" s="75"/>
      <c r="C182" s="75"/>
      <c r="D182" s="89"/>
      <c r="E182" s="75"/>
      <c r="F182" s="89"/>
      <c r="G182" s="90"/>
      <c r="H182" s="90"/>
      <c r="I182" s="90"/>
      <c r="J182" s="72" t="s">
        <v>1340</v>
      </c>
      <c r="K182" s="9">
        <v>257372</v>
      </c>
      <c r="L182" s="9">
        <v>214168</v>
      </c>
      <c r="M182" s="9">
        <v>214168</v>
      </c>
    </row>
    <row r="183" spans="1:13" s="2" customFormat="1" ht="30" customHeight="1">
      <c r="A183" s="91" t="s">
        <v>1160</v>
      </c>
      <c r="B183" s="93" t="s">
        <v>19</v>
      </c>
      <c r="C183" s="75" t="s">
        <v>237</v>
      </c>
      <c r="D183" s="89" t="s">
        <v>893</v>
      </c>
      <c r="E183" s="75" t="s">
        <v>239</v>
      </c>
      <c r="F183" s="89" t="s">
        <v>52</v>
      </c>
      <c r="G183" s="90">
        <v>247</v>
      </c>
      <c r="H183" s="90">
        <v>247</v>
      </c>
      <c r="I183" s="90">
        <v>244</v>
      </c>
      <c r="J183" s="72" t="s">
        <v>1073</v>
      </c>
      <c r="K183" s="9">
        <v>23948456</v>
      </c>
      <c r="L183" s="9">
        <v>23863764</v>
      </c>
      <c r="M183" s="9">
        <v>23912502</v>
      </c>
    </row>
    <row r="184" spans="1:13" s="2" customFormat="1" ht="30" customHeight="1">
      <c r="A184" s="91"/>
      <c r="B184" s="93"/>
      <c r="C184" s="75"/>
      <c r="D184" s="89"/>
      <c r="E184" s="75"/>
      <c r="F184" s="89"/>
      <c r="G184" s="90"/>
      <c r="H184" s="90"/>
      <c r="I184" s="90"/>
      <c r="J184" s="72" t="s">
        <v>1337</v>
      </c>
      <c r="K184" s="9">
        <v>9600</v>
      </c>
      <c r="L184" s="9">
        <v>2000</v>
      </c>
      <c r="M184" s="9">
        <v>2000</v>
      </c>
    </row>
    <row r="185" spans="1:13" s="2" customFormat="1" ht="30" customHeight="1">
      <c r="A185" s="91"/>
      <c r="B185" s="93"/>
      <c r="C185" s="75"/>
      <c r="D185" s="89"/>
      <c r="E185" s="75"/>
      <c r="F185" s="89"/>
      <c r="G185" s="90"/>
      <c r="H185" s="90"/>
      <c r="I185" s="90"/>
      <c r="J185" s="72" t="s">
        <v>1074</v>
      </c>
      <c r="K185" s="9">
        <v>1091061</v>
      </c>
      <c r="L185" s="9">
        <v>963555</v>
      </c>
      <c r="M185" s="9">
        <v>963555</v>
      </c>
    </row>
    <row r="186" spans="1:13" s="2" customFormat="1" ht="36" customHeight="1">
      <c r="A186" s="91" t="s">
        <v>1161</v>
      </c>
      <c r="B186" s="75" t="s">
        <v>19</v>
      </c>
      <c r="C186" s="75" t="s">
        <v>237</v>
      </c>
      <c r="D186" s="89" t="s">
        <v>894</v>
      </c>
      <c r="E186" s="75" t="s">
        <v>239</v>
      </c>
      <c r="F186" s="89" t="s">
        <v>52</v>
      </c>
      <c r="G186" s="90">
        <v>59</v>
      </c>
      <c r="H186" s="90">
        <v>56</v>
      </c>
      <c r="I186" s="90">
        <v>53</v>
      </c>
      <c r="J186" s="72" t="s">
        <v>1073</v>
      </c>
      <c r="K186" s="9">
        <v>6319671</v>
      </c>
      <c r="L186" s="9">
        <v>5933555</v>
      </c>
      <c r="M186" s="9">
        <v>5949260</v>
      </c>
    </row>
    <row r="187" spans="1:13" s="2" customFormat="1" ht="39.75" customHeight="1">
      <c r="A187" s="91"/>
      <c r="B187" s="75"/>
      <c r="C187" s="75"/>
      <c r="D187" s="89"/>
      <c r="E187" s="75"/>
      <c r="F187" s="89"/>
      <c r="G187" s="90"/>
      <c r="H187" s="90"/>
      <c r="I187" s="90"/>
      <c r="J187" s="72" t="s">
        <v>1074</v>
      </c>
      <c r="K187" s="9">
        <v>235194</v>
      </c>
      <c r="L187" s="9">
        <v>204070</v>
      </c>
      <c r="M187" s="9">
        <v>204070</v>
      </c>
    </row>
    <row r="188" spans="1:13" s="2" customFormat="1" ht="36" customHeight="1">
      <c r="A188" s="91" t="s">
        <v>1162</v>
      </c>
      <c r="B188" s="75" t="s">
        <v>19</v>
      </c>
      <c r="C188" s="75" t="s">
        <v>237</v>
      </c>
      <c r="D188" s="89" t="s">
        <v>895</v>
      </c>
      <c r="E188" s="75" t="s">
        <v>239</v>
      </c>
      <c r="F188" s="89" t="s">
        <v>52</v>
      </c>
      <c r="G188" s="90">
        <v>8</v>
      </c>
      <c r="H188" s="90">
        <v>8</v>
      </c>
      <c r="I188" s="90">
        <v>8</v>
      </c>
      <c r="J188" s="72" t="s">
        <v>1073</v>
      </c>
      <c r="K188" s="9">
        <v>202615</v>
      </c>
      <c r="L188" s="9">
        <v>206211</v>
      </c>
      <c r="M188" s="9">
        <v>206757</v>
      </c>
    </row>
    <row r="189" spans="1:13" s="2" customFormat="1" ht="44.25" customHeight="1">
      <c r="A189" s="91"/>
      <c r="B189" s="75"/>
      <c r="C189" s="75"/>
      <c r="D189" s="89"/>
      <c r="E189" s="75"/>
      <c r="F189" s="89"/>
      <c r="G189" s="90"/>
      <c r="H189" s="90"/>
      <c r="I189" s="90"/>
      <c r="J189" s="72" t="s">
        <v>1074</v>
      </c>
      <c r="K189" s="9">
        <v>7541</v>
      </c>
      <c r="L189" s="9">
        <v>7092</v>
      </c>
      <c r="M189" s="9">
        <v>7092</v>
      </c>
    </row>
    <row r="190" spans="1:13" s="2" customFormat="1" ht="36" customHeight="1">
      <c r="A190" s="91" t="s">
        <v>1163</v>
      </c>
      <c r="B190" s="75" t="s">
        <v>19</v>
      </c>
      <c r="C190" s="75" t="s">
        <v>237</v>
      </c>
      <c r="D190" s="89" t="s">
        <v>896</v>
      </c>
      <c r="E190" s="75" t="s">
        <v>239</v>
      </c>
      <c r="F190" s="89" t="s">
        <v>52</v>
      </c>
      <c r="G190" s="90">
        <v>9</v>
      </c>
      <c r="H190" s="90">
        <v>9</v>
      </c>
      <c r="I190" s="90">
        <v>9</v>
      </c>
      <c r="J190" s="72" t="s">
        <v>1073</v>
      </c>
      <c r="K190" s="9">
        <v>76430</v>
      </c>
      <c r="L190" s="9">
        <v>78992</v>
      </c>
      <c r="M190" s="9">
        <v>79113</v>
      </c>
    </row>
    <row r="191" spans="1:13" s="2" customFormat="1" ht="49.5" customHeight="1">
      <c r="A191" s="91"/>
      <c r="B191" s="75"/>
      <c r="C191" s="75"/>
      <c r="D191" s="89"/>
      <c r="E191" s="75"/>
      <c r="F191" s="89"/>
      <c r="G191" s="90"/>
      <c r="H191" s="90"/>
      <c r="I191" s="90"/>
      <c r="J191" s="72" t="s">
        <v>1074</v>
      </c>
      <c r="K191" s="9">
        <v>3996</v>
      </c>
      <c r="L191" s="9">
        <v>3565</v>
      </c>
      <c r="M191" s="9">
        <v>3565</v>
      </c>
    </row>
    <row r="192" spans="1:13" s="2" customFormat="1" ht="36" customHeight="1">
      <c r="A192" s="91" t="s">
        <v>1164</v>
      </c>
      <c r="B192" s="75" t="s">
        <v>19</v>
      </c>
      <c r="C192" s="75" t="s">
        <v>237</v>
      </c>
      <c r="D192" s="89" t="s">
        <v>897</v>
      </c>
      <c r="E192" s="75" t="s">
        <v>239</v>
      </c>
      <c r="F192" s="89" t="s">
        <v>52</v>
      </c>
      <c r="G192" s="90">
        <v>1</v>
      </c>
      <c r="H192" s="90">
        <v>1</v>
      </c>
      <c r="I192" s="90">
        <v>1</v>
      </c>
      <c r="J192" s="72" t="s">
        <v>1073</v>
      </c>
      <c r="K192" s="9">
        <v>180680</v>
      </c>
      <c r="L192" s="9">
        <v>175408</v>
      </c>
      <c r="M192" s="9">
        <v>175872</v>
      </c>
    </row>
    <row r="193" spans="1:13" s="2" customFormat="1" ht="42" customHeight="1">
      <c r="A193" s="91"/>
      <c r="B193" s="75"/>
      <c r="C193" s="75"/>
      <c r="D193" s="89"/>
      <c r="E193" s="75"/>
      <c r="F193" s="89"/>
      <c r="G193" s="90"/>
      <c r="H193" s="90"/>
      <c r="I193" s="90"/>
      <c r="J193" s="72" t="s">
        <v>1074</v>
      </c>
      <c r="K193" s="9">
        <v>6724</v>
      </c>
      <c r="L193" s="9">
        <v>6033</v>
      </c>
      <c r="M193" s="9">
        <v>6033</v>
      </c>
    </row>
    <row r="194" spans="1:13" s="2" customFormat="1" ht="36" customHeight="1">
      <c r="A194" s="91" t="s">
        <v>1165</v>
      </c>
      <c r="B194" s="75" t="s">
        <v>19</v>
      </c>
      <c r="C194" s="75" t="s">
        <v>237</v>
      </c>
      <c r="D194" s="89" t="s">
        <v>898</v>
      </c>
      <c r="E194" s="75" t="s">
        <v>239</v>
      </c>
      <c r="F194" s="89" t="s">
        <v>52</v>
      </c>
      <c r="G194" s="90">
        <v>117</v>
      </c>
      <c r="H194" s="90">
        <v>117</v>
      </c>
      <c r="I194" s="90">
        <v>117</v>
      </c>
      <c r="J194" s="72" t="s">
        <v>1073</v>
      </c>
      <c r="K194" s="9">
        <v>16173971</v>
      </c>
      <c r="L194" s="9">
        <v>13634587</v>
      </c>
      <c r="M194" s="9">
        <v>13749610</v>
      </c>
    </row>
    <row r="195" spans="1:13" s="2" customFormat="1" ht="41.25" customHeight="1">
      <c r="A195" s="91"/>
      <c r="B195" s="75"/>
      <c r="C195" s="75"/>
      <c r="D195" s="89"/>
      <c r="E195" s="75"/>
      <c r="F195" s="89"/>
      <c r="G195" s="90"/>
      <c r="H195" s="90"/>
      <c r="I195" s="90"/>
      <c r="J195" s="72" t="s">
        <v>1074</v>
      </c>
      <c r="K195" s="9">
        <v>477844</v>
      </c>
      <c r="L195" s="9">
        <v>368177</v>
      </c>
      <c r="M195" s="9">
        <v>368177</v>
      </c>
    </row>
    <row r="196" spans="1:13" s="2" customFormat="1" ht="36" customHeight="1">
      <c r="A196" s="91" t="s">
        <v>1166</v>
      </c>
      <c r="B196" s="75" t="s">
        <v>19</v>
      </c>
      <c r="C196" s="75" t="s">
        <v>237</v>
      </c>
      <c r="D196" s="89" t="s">
        <v>899</v>
      </c>
      <c r="E196" s="75" t="s">
        <v>239</v>
      </c>
      <c r="F196" s="89" t="s">
        <v>52</v>
      </c>
      <c r="G196" s="90">
        <v>82</v>
      </c>
      <c r="H196" s="90">
        <v>82</v>
      </c>
      <c r="I196" s="90">
        <v>78</v>
      </c>
      <c r="J196" s="72" t="s">
        <v>1073</v>
      </c>
      <c r="K196" s="9">
        <v>7137097</v>
      </c>
      <c r="L196" s="9">
        <v>7367952</v>
      </c>
      <c r="M196" s="9">
        <v>7394217</v>
      </c>
    </row>
    <row r="197" spans="1:13" s="2" customFormat="1" ht="39.75" customHeight="1">
      <c r="A197" s="91"/>
      <c r="B197" s="75"/>
      <c r="C197" s="75"/>
      <c r="D197" s="89"/>
      <c r="E197" s="75"/>
      <c r="F197" s="89"/>
      <c r="G197" s="90"/>
      <c r="H197" s="90"/>
      <c r="I197" s="90"/>
      <c r="J197" s="72" t="s">
        <v>1074</v>
      </c>
      <c r="K197" s="9">
        <v>304957</v>
      </c>
      <c r="L197" s="9">
        <v>274632</v>
      </c>
      <c r="M197" s="9">
        <v>274632</v>
      </c>
    </row>
    <row r="198" spans="1:13" s="2" customFormat="1" ht="36" customHeight="1">
      <c r="A198" s="91" t="s">
        <v>1167</v>
      </c>
      <c r="B198" s="75" t="s">
        <v>19</v>
      </c>
      <c r="C198" s="75" t="s">
        <v>237</v>
      </c>
      <c r="D198" s="89" t="s">
        <v>900</v>
      </c>
      <c r="E198" s="75" t="s">
        <v>239</v>
      </c>
      <c r="F198" s="89" t="s">
        <v>52</v>
      </c>
      <c r="G198" s="90">
        <v>96</v>
      </c>
      <c r="H198" s="90">
        <v>96</v>
      </c>
      <c r="I198" s="90">
        <v>91</v>
      </c>
      <c r="J198" s="72" t="s">
        <v>1073</v>
      </c>
      <c r="K198" s="9">
        <v>10282856</v>
      </c>
      <c r="L198" s="9">
        <v>10171810</v>
      </c>
      <c r="M198" s="9">
        <v>10198732</v>
      </c>
    </row>
    <row r="199" spans="1:13" s="2" customFormat="1" ht="42.75" customHeight="1">
      <c r="A199" s="91"/>
      <c r="B199" s="75"/>
      <c r="C199" s="75"/>
      <c r="D199" s="89"/>
      <c r="E199" s="75"/>
      <c r="F199" s="89"/>
      <c r="G199" s="90"/>
      <c r="H199" s="90"/>
      <c r="I199" s="90"/>
      <c r="J199" s="72" t="s">
        <v>1074</v>
      </c>
      <c r="K199" s="9">
        <v>382688</v>
      </c>
      <c r="L199" s="9">
        <v>349834</v>
      </c>
      <c r="M199" s="9">
        <v>349834</v>
      </c>
    </row>
    <row r="200" spans="1:13" s="2" customFormat="1" ht="36" customHeight="1">
      <c r="A200" s="91" t="s">
        <v>1168</v>
      </c>
      <c r="B200" s="75" t="s">
        <v>19</v>
      </c>
      <c r="C200" s="75" t="s">
        <v>237</v>
      </c>
      <c r="D200" s="89" t="s">
        <v>901</v>
      </c>
      <c r="E200" s="75" t="s">
        <v>239</v>
      </c>
      <c r="F200" s="89" t="s">
        <v>52</v>
      </c>
      <c r="G200" s="90">
        <v>20</v>
      </c>
      <c r="H200" s="90">
        <v>20</v>
      </c>
      <c r="I200" s="90">
        <v>21</v>
      </c>
      <c r="J200" s="72" t="s">
        <v>1073</v>
      </c>
      <c r="K200" s="9">
        <v>2038983</v>
      </c>
      <c r="L200" s="9">
        <v>2077780</v>
      </c>
      <c r="M200" s="9">
        <v>2086058</v>
      </c>
    </row>
    <row r="201" spans="1:13" s="2" customFormat="1" ht="40.5" customHeight="1">
      <c r="A201" s="91"/>
      <c r="B201" s="75"/>
      <c r="C201" s="75"/>
      <c r="D201" s="89"/>
      <c r="E201" s="75"/>
      <c r="F201" s="89"/>
      <c r="G201" s="90"/>
      <c r="H201" s="90"/>
      <c r="I201" s="90"/>
      <c r="J201" s="72" t="s">
        <v>1074</v>
      </c>
      <c r="K201" s="9">
        <v>116988</v>
      </c>
      <c r="L201" s="9">
        <v>97349</v>
      </c>
      <c r="M201" s="9">
        <v>97349</v>
      </c>
    </row>
    <row r="202" spans="1:13" s="2" customFormat="1" ht="36" customHeight="1">
      <c r="A202" s="91" t="s">
        <v>1169</v>
      </c>
      <c r="B202" s="75" t="s">
        <v>19</v>
      </c>
      <c r="C202" s="75" t="s">
        <v>237</v>
      </c>
      <c r="D202" s="89" t="s">
        <v>902</v>
      </c>
      <c r="E202" s="75" t="s">
        <v>239</v>
      </c>
      <c r="F202" s="89" t="s">
        <v>52</v>
      </c>
      <c r="G202" s="90">
        <v>52</v>
      </c>
      <c r="H202" s="90">
        <v>52</v>
      </c>
      <c r="I202" s="90">
        <v>53</v>
      </c>
      <c r="J202" s="72" t="s">
        <v>1073</v>
      </c>
      <c r="K202" s="9">
        <v>5362843</v>
      </c>
      <c r="L202" s="9">
        <v>5319680</v>
      </c>
      <c r="M202" s="9">
        <v>5332554</v>
      </c>
    </row>
    <row r="203" spans="1:13" s="2" customFormat="1" ht="42" customHeight="1">
      <c r="A203" s="91"/>
      <c r="B203" s="75"/>
      <c r="C203" s="75"/>
      <c r="D203" s="89"/>
      <c r="E203" s="75"/>
      <c r="F203" s="89"/>
      <c r="G203" s="90"/>
      <c r="H203" s="90"/>
      <c r="I203" s="90"/>
      <c r="J203" s="72" t="s">
        <v>1074</v>
      </c>
      <c r="K203" s="9">
        <v>215837</v>
      </c>
      <c r="L203" s="9">
        <v>194576</v>
      </c>
      <c r="M203" s="9">
        <v>194576</v>
      </c>
    </row>
    <row r="204" spans="1:13" s="2" customFormat="1" ht="44.25" customHeight="1">
      <c r="A204" s="91" t="s">
        <v>1170</v>
      </c>
      <c r="B204" s="75" t="s">
        <v>19</v>
      </c>
      <c r="C204" s="75" t="s">
        <v>237</v>
      </c>
      <c r="D204" s="89" t="s">
        <v>903</v>
      </c>
      <c r="E204" s="75" t="s">
        <v>239</v>
      </c>
      <c r="F204" s="89" t="s">
        <v>52</v>
      </c>
      <c r="G204" s="90">
        <v>2</v>
      </c>
      <c r="H204" s="90">
        <v>2</v>
      </c>
      <c r="I204" s="90">
        <v>2</v>
      </c>
      <c r="J204" s="72" t="s">
        <v>1073</v>
      </c>
      <c r="K204" s="9">
        <v>50654</v>
      </c>
      <c r="L204" s="9">
        <v>51553</v>
      </c>
      <c r="M204" s="9">
        <v>51689</v>
      </c>
    </row>
    <row r="205" spans="1:13" s="2" customFormat="1" ht="44.25" customHeight="1">
      <c r="A205" s="91"/>
      <c r="B205" s="75"/>
      <c r="C205" s="75"/>
      <c r="D205" s="89"/>
      <c r="E205" s="75"/>
      <c r="F205" s="89"/>
      <c r="G205" s="90"/>
      <c r="H205" s="90"/>
      <c r="I205" s="90"/>
      <c r="J205" s="72" t="s">
        <v>1074</v>
      </c>
      <c r="K205" s="9">
        <v>1885</v>
      </c>
      <c r="L205" s="9">
        <v>1773</v>
      </c>
      <c r="M205" s="9">
        <v>1773</v>
      </c>
    </row>
    <row r="206" spans="1:13" s="2" customFormat="1" ht="44.25" customHeight="1">
      <c r="A206" s="91" t="s">
        <v>1171</v>
      </c>
      <c r="B206" s="75" t="s">
        <v>19</v>
      </c>
      <c r="C206" s="75" t="s">
        <v>237</v>
      </c>
      <c r="D206" s="89" t="s">
        <v>904</v>
      </c>
      <c r="E206" s="75" t="s">
        <v>239</v>
      </c>
      <c r="F206" s="89" t="s">
        <v>52</v>
      </c>
      <c r="G206" s="90">
        <v>68</v>
      </c>
      <c r="H206" s="90">
        <v>66</v>
      </c>
      <c r="I206" s="90">
        <v>63</v>
      </c>
      <c r="J206" s="72" t="s">
        <v>1073</v>
      </c>
      <c r="K206" s="9">
        <v>7283689</v>
      </c>
      <c r="L206" s="9">
        <v>6993119</v>
      </c>
      <c r="M206" s="9">
        <v>7011628</v>
      </c>
    </row>
    <row r="207" spans="1:13" s="2" customFormat="1" ht="44.25" customHeight="1">
      <c r="A207" s="91"/>
      <c r="B207" s="75"/>
      <c r="C207" s="75"/>
      <c r="D207" s="89"/>
      <c r="E207" s="75"/>
      <c r="F207" s="89"/>
      <c r="G207" s="90"/>
      <c r="H207" s="90"/>
      <c r="I207" s="90"/>
      <c r="J207" s="72" t="s">
        <v>1074</v>
      </c>
      <c r="K207" s="9">
        <v>271071</v>
      </c>
      <c r="L207" s="9">
        <v>240511</v>
      </c>
      <c r="M207" s="9">
        <v>240511</v>
      </c>
    </row>
    <row r="208" spans="1:13" s="2" customFormat="1" ht="44.25" customHeight="1">
      <c r="A208" s="91" t="s">
        <v>1172</v>
      </c>
      <c r="B208" s="75" t="s">
        <v>19</v>
      </c>
      <c r="C208" s="75" t="s">
        <v>237</v>
      </c>
      <c r="D208" s="89" t="s">
        <v>905</v>
      </c>
      <c r="E208" s="75" t="s">
        <v>239</v>
      </c>
      <c r="F208" s="89" t="s">
        <v>52</v>
      </c>
      <c r="G208" s="90">
        <v>4</v>
      </c>
      <c r="H208" s="90">
        <v>4</v>
      </c>
      <c r="I208" s="90">
        <v>4</v>
      </c>
      <c r="J208" s="72" t="s">
        <v>1073</v>
      </c>
      <c r="K208" s="9">
        <v>49029</v>
      </c>
      <c r="L208" s="9">
        <v>47395</v>
      </c>
      <c r="M208" s="9">
        <v>47458</v>
      </c>
    </row>
    <row r="209" spans="1:13" s="2" customFormat="1" ht="44.25" customHeight="1">
      <c r="A209" s="91"/>
      <c r="B209" s="75"/>
      <c r="C209" s="75"/>
      <c r="D209" s="89"/>
      <c r="E209" s="75"/>
      <c r="F209" s="89"/>
      <c r="G209" s="90"/>
      <c r="H209" s="90"/>
      <c r="I209" s="90"/>
      <c r="J209" s="72" t="s">
        <v>1074</v>
      </c>
      <c r="K209" s="9">
        <v>2093</v>
      </c>
      <c r="L209" s="9">
        <v>1839</v>
      </c>
      <c r="M209" s="9">
        <v>1839</v>
      </c>
    </row>
    <row r="210" spans="1:13" s="2" customFormat="1" ht="44.25" customHeight="1">
      <c r="A210" s="91" t="s">
        <v>1173</v>
      </c>
      <c r="B210" s="75" t="s">
        <v>19</v>
      </c>
      <c r="C210" s="75" t="s">
        <v>237</v>
      </c>
      <c r="D210" s="89" t="s">
        <v>906</v>
      </c>
      <c r="E210" s="75" t="s">
        <v>239</v>
      </c>
      <c r="F210" s="89" t="s">
        <v>52</v>
      </c>
      <c r="G210" s="90">
        <v>83</v>
      </c>
      <c r="H210" s="90">
        <v>83</v>
      </c>
      <c r="I210" s="90">
        <v>81</v>
      </c>
      <c r="J210" s="72" t="s">
        <v>1073</v>
      </c>
      <c r="K210" s="9">
        <v>7224135</v>
      </c>
      <c r="L210" s="9">
        <v>7457806</v>
      </c>
      <c r="M210" s="9">
        <v>7484391</v>
      </c>
    </row>
    <row r="211" spans="1:13" s="2" customFormat="1" ht="44.25" customHeight="1">
      <c r="A211" s="91"/>
      <c r="B211" s="75"/>
      <c r="C211" s="75"/>
      <c r="D211" s="89"/>
      <c r="E211" s="75"/>
      <c r="F211" s="89"/>
      <c r="G211" s="90"/>
      <c r="H211" s="90"/>
      <c r="I211" s="90"/>
      <c r="J211" s="72" t="s">
        <v>1074</v>
      </c>
      <c r="K211" s="9">
        <v>308676</v>
      </c>
      <c r="L211" s="9">
        <v>277981</v>
      </c>
      <c r="M211" s="9">
        <v>277981</v>
      </c>
    </row>
    <row r="212" spans="1:13" s="2" customFormat="1" ht="44.25" customHeight="1">
      <c r="A212" s="91" t="s">
        <v>1174</v>
      </c>
      <c r="B212" s="75" t="s">
        <v>19</v>
      </c>
      <c r="C212" s="75" t="s">
        <v>237</v>
      </c>
      <c r="D212" s="89" t="s">
        <v>408</v>
      </c>
      <c r="E212" s="75" t="s">
        <v>239</v>
      </c>
      <c r="F212" s="89" t="s">
        <v>52</v>
      </c>
      <c r="G212" s="90">
        <v>159</v>
      </c>
      <c r="H212" s="90">
        <v>159</v>
      </c>
      <c r="I212" s="90">
        <v>154</v>
      </c>
      <c r="J212" s="72" t="s">
        <v>1073</v>
      </c>
      <c r="K212" s="9">
        <v>17278350</v>
      </c>
      <c r="L212" s="9">
        <v>16777998</v>
      </c>
      <c r="M212" s="9">
        <v>16814034</v>
      </c>
    </row>
    <row r="213" spans="1:13" s="2" customFormat="1" ht="44.25" customHeight="1">
      <c r="A213" s="91"/>
      <c r="B213" s="75"/>
      <c r="C213" s="75"/>
      <c r="D213" s="89"/>
      <c r="E213" s="75"/>
      <c r="F213" s="89"/>
      <c r="G213" s="90"/>
      <c r="H213" s="90"/>
      <c r="I213" s="90"/>
      <c r="J213" s="72" t="s">
        <v>1074</v>
      </c>
      <c r="K213" s="9">
        <v>773619</v>
      </c>
      <c r="L213" s="9">
        <v>664332</v>
      </c>
      <c r="M213" s="9">
        <v>664332</v>
      </c>
    </row>
    <row r="214" spans="1:13" s="2" customFormat="1" ht="44.25" customHeight="1">
      <c r="A214" s="91"/>
      <c r="B214" s="75"/>
      <c r="C214" s="75"/>
      <c r="D214" s="89"/>
      <c r="E214" s="75"/>
      <c r="F214" s="89"/>
      <c r="G214" s="90">
        <v>78</v>
      </c>
      <c r="H214" s="90">
        <v>78</v>
      </c>
      <c r="I214" s="90">
        <v>80</v>
      </c>
      <c r="J214" s="72" t="s">
        <v>1084</v>
      </c>
      <c r="K214" s="9">
        <v>11344495</v>
      </c>
      <c r="L214" s="9">
        <v>11234111</v>
      </c>
      <c r="M214" s="9">
        <v>11292957</v>
      </c>
    </row>
    <row r="215" spans="1:13" s="2" customFormat="1" ht="44.25" customHeight="1">
      <c r="A215" s="91"/>
      <c r="B215" s="75"/>
      <c r="C215" s="75"/>
      <c r="D215" s="89"/>
      <c r="E215" s="75"/>
      <c r="F215" s="89"/>
      <c r="G215" s="90"/>
      <c r="H215" s="90"/>
      <c r="I215" s="90"/>
      <c r="J215" s="72" t="s">
        <v>1085</v>
      </c>
      <c r="K215" s="9">
        <v>396003</v>
      </c>
      <c r="L215" s="9">
        <v>383962</v>
      </c>
      <c r="M215" s="9">
        <v>383962</v>
      </c>
    </row>
    <row r="216" spans="1:13" s="2" customFormat="1" ht="44.25" customHeight="1">
      <c r="A216" s="91" t="s">
        <v>1175</v>
      </c>
      <c r="B216" s="75" t="s">
        <v>19</v>
      </c>
      <c r="C216" s="75" t="s">
        <v>237</v>
      </c>
      <c r="D216" s="89" t="s">
        <v>907</v>
      </c>
      <c r="E216" s="75" t="s">
        <v>239</v>
      </c>
      <c r="F216" s="89" t="s">
        <v>52</v>
      </c>
      <c r="G216" s="90">
        <v>1</v>
      </c>
      <c r="H216" s="90">
        <v>1</v>
      </c>
      <c r="I216" s="90">
        <v>1</v>
      </c>
      <c r="J216" s="72" t="s">
        <v>1073</v>
      </c>
      <c r="K216" s="9">
        <v>10571</v>
      </c>
      <c r="L216" s="9">
        <v>10332</v>
      </c>
      <c r="M216" s="9">
        <v>10348</v>
      </c>
    </row>
    <row r="217" spans="1:13" s="2" customFormat="1" ht="51.75" customHeight="1">
      <c r="A217" s="91"/>
      <c r="B217" s="75"/>
      <c r="C217" s="75"/>
      <c r="D217" s="89"/>
      <c r="E217" s="75"/>
      <c r="F217" s="89"/>
      <c r="G217" s="90"/>
      <c r="H217" s="90"/>
      <c r="I217" s="90"/>
      <c r="J217" s="72" t="s">
        <v>1074</v>
      </c>
      <c r="K217" s="9">
        <v>557</v>
      </c>
      <c r="L217" s="9">
        <v>469</v>
      </c>
      <c r="M217" s="9">
        <v>469</v>
      </c>
    </row>
    <row r="218" spans="1:13" s="2" customFormat="1" ht="36" customHeight="1">
      <c r="A218" s="91" t="s">
        <v>1176</v>
      </c>
      <c r="B218" s="75" t="s">
        <v>19</v>
      </c>
      <c r="C218" s="75" t="s">
        <v>237</v>
      </c>
      <c r="D218" s="89" t="s">
        <v>908</v>
      </c>
      <c r="E218" s="75" t="s">
        <v>239</v>
      </c>
      <c r="F218" s="89" t="s">
        <v>52</v>
      </c>
      <c r="G218" s="90">
        <v>10</v>
      </c>
      <c r="H218" s="90">
        <v>10</v>
      </c>
      <c r="I218" s="90">
        <v>10</v>
      </c>
      <c r="J218" s="72" t="s">
        <v>1073</v>
      </c>
      <c r="K218" s="9">
        <v>99327</v>
      </c>
      <c r="L218" s="9">
        <v>102208</v>
      </c>
      <c r="M218" s="9">
        <v>102526</v>
      </c>
    </row>
    <row r="219" spans="1:13" s="2" customFormat="1" ht="39.75" customHeight="1">
      <c r="A219" s="91"/>
      <c r="B219" s="75"/>
      <c r="C219" s="75"/>
      <c r="D219" s="89"/>
      <c r="E219" s="75"/>
      <c r="F219" s="89"/>
      <c r="G219" s="90"/>
      <c r="H219" s="90"/>
      <c r="I219" s="90"/>
      <c r="J219" s="72" t="s">
        <v>1074</v>
      </c>
      <c r="K219" s="9">
        <v>4596</v>
      </c>
      <c r="L219" s="9">
        <v>4103</v>
      </c>
      <c r="M219" s="9">
        <v>4103</v>
      </c>
    </row>
    <row r="220" spans="1:13" s="2" customFormat="1" ht="36" customHeight="1">
      <c r="A220" s="91" t="s">
        <v>1177</v>
      </c>
      <c r="B220" s="75" t="s">
        <v>19</v>
      </c>
      <c r="C220" s="75" t="s">
        <v>237</v>
      </c>
      <c r="D220" s="89" t="s">
        <v>909</v>
      </c>
      <c r="E220" s="75" t="s">
        <v>239</v>
      </c>
      <c r="F220" s="89" t="s">
        <v>52</v>
      </c>
      <c r="G220" s="90">
        <v>1</v>
      </c>
      <c r="H220" s="90">
        <v>1</v>
      </c>
      <c r="I220" s="90">
        <v>1</v>
      </c>
      <c r="J220" s="72" t="s">
        <v>1084</v>
      </c>
      <c r="K220" s="9">
        <v>245335</v>
      </c>
      <c r="L220" s="9">
        <v>238433</v>
      </c>
      <c r="M220" s="9">
        <v>239682</v>
      </c>
    </row>
    <row r="221" spans="1:13" s="2" customFormat="1" ht="57" customHeight="1">
      <c r="A221" s="91"/>
      <c r="B221" s="75"/>
      <c r="C221" s="75"/>
      <c r="D221" s="89"/>
      <c r="E221" s="75"/>
      <c r="F221" s="89"/>
      <c r="G221" s="90"/>
      <c r="H221" s="90"/>
      <c r="I221" s="90"/>
      <c r="J221" s="72" t="s">
        <v>1085</v>
      </c>
      <c r="K221" s="9">
        <v>8564</v>
      </c>
      <c r="L221" s="9">
        <v>8149</v>
      </c>
      <c r="M221" s="9">
        <v>8149</v>
      </c>
    </row>
    <row r="222" spans="1:13" s="2" customFormat="1" ht="36" customHeight="1">
      <c r="A222" s="91" t="s">
        <v>1178</v>
      </c>
      <c r="B222" s="75" t="s">
        <v>19</v>
      </c>
      <c r="C222" s="75" t="s">
        <v>237</v>
      </c>
      <c r="D222" s="89" t="s">
        <v>910</v>
      </c>
      <c r="E222" s="75" t="s">
        <v>239</v>
      </c>
      <c r="F222" s="89" t="s">
        <v>52</v>
      </c>
      <c r="G222" s="90">
        <v>197</v>
      </c>
      <c r="H222" s="90">
        <v>198</v>
      </c>
      <c r="I222" s="90">
        <v>198</v>
      </c>
      <c r="J222" s="72" t="s">
        <v>1073</v>
      </c>
      <c r="K222" s="9">
        <v>24380655</v>
      </c>
      <c r="L222" s="9">
        <v>24185404</v>
      </c>
      <c r="M222" s="9">
        <v>24237127</v>
      </c>
    </row>
    <row r="223" spans="1:13" s="2" customFormat="1" ht="51" customHeight="1">
      <c r="A223" s="91"/>
      <c r="B223" s="75"/>
      <c r="C223" s="75"/>
      <c r="D223" s="89"/>
      <c r="E223" s="75"/>
      <c r="F223" s="89"/>
      <c r="G223" s="90"/>
      <c r="H223" s="90"/>
      <c r="I223" s="90"/>
      <c r="J223" s="72" t="s">
        <v>1074</v>
      </c>
      <c r="K223" s="9">
        <v>365400</v>
      </c>
      <c r="L223" s="9">
        <v>245937</v>
      </c>
      <c r="M223" s="9">
        <v>245937</v>
      </c>
    </row>
    <row r="224" spans="1:13" s="2" customFormat="1" ht="36" customHeight="1">
      <c r="A224" s="91" t="s">
        <v>1179</v>
      </c>
      <c r="B224" s="75" t="s">
        <v>19</v>
      </c>
      <c r="C224" s="75" t="s">
        <v>237</v>
      </c>
      <c r="D224" s="89" t="s">
        <v>911</v>
      </c>
      <c r="E224" s="75" t="s">
        <v>239</v>
      </c>
      <c r="F224" s="89" t="s">
        <v>52</v>
      </c>
      <c r="G224" s="90">
        <v>240</v>
      </c>
      <c r="H224" s="90">
        <v>240</v>
      </c>
      <c r="I224" s="90">
        <v>235</v>
      </c>
      <c r="J224" s="72" t="s">
        <v>1073</v>
      </c>
      <c r="K224" s="9">
        <v>30875031</v>
      </c>
      <c r="L224" s="9">
        <v>29265668</v>
      </c>
      <c r="M224" s="9">
        <v>29400956</v>
      </c>
    </row>
    <row r="225" spans="1:13" s="2" customFormat="1" ht="58.5" customHeight="1">
      <c r="A225" s="91"/>
      <c r="B225" s="75"/>
      <c r="C225" s="75"/>
      <c r="D225" s="89"/>
      <c r="E225" s="75"/>
      <c r="F225" s="89"/>
      <c r="G225" s="90"/>
      <c r="H225" s="90"/>
      <c r="I225" s="90"/>
      <c r="J225" s="72" t="s">
        <v>1074</v>
      </c>
      <c r="K225" s="9">
        <v>902303</v>
      </c>
      <c r="L225" s="9">
        <v>777821</v>
      </c>
      <c r="M225" s="9">
        <v>777821</v>
      </c>
    </row>
    <row r="226" spans="1:13" s="2" customFormat="1" ht="36" customHeight="1">
      <c r="A226" s="91" t="s">
        <v>1180</v>
      </c>
      <c r="B226" s="75" t="s">
        <v>19</v>
      </c>
      <c r="C226" s="75" t="s">
        <v>237</v>
      </c>
      <c r="D226" s="89" t="s">
        <v>912</v>
      </c>
      <c r="E226" s="75" t="s">
        <v>239</v>
      </c>
      <c r="F226" s="89" t="s">
        <v>52</v>
      </c>
      <c r="G226" s="90">
        <v>69</v>
      </c>
      <c r="H226" s="90">
        <v>70</v>
      </c>
      <c r="I226" s="90">
        <v>69</v>
      </c>
      <c r="J226" s="72" t="s">
        <v>1084</v>
      </c>
      <c r="K226" s="9">
        <v>10035516</v>
      </c>
      <c r="L226" s="9">
        <v>10081894</v>
      </c>
      <c r="M226" s="9">
        <v>10134705</v>
      </c>
    </row>
    <row r="227" spans="1:13" s="2" customFormat="1" ht="45.75" customHeight="1">
      <c r="A227" s="91"/>
      <c r="B227" s="75"/>
      <c r="C227" s="75"/>
      <c r="D227" s="89"/>
      <c r="E227" s="75"/>
      <c r="F227" s="89"/>
      <c r="G227" s="90"/>
      <c r="H227" s="90"/>
      <c r="I227" s="90"/>
      <c r="J227" s="72" t="s">
        <v>1085</v>
      </c>
      <c r="K227" s="9">
        <v>350312</v>
      </c>
      <c r="L227" s="9">
        <v>344582</v>
      </c>
      <c r="M227" s="9">
        <v>344582</v>
      </c>
    </row>
    <row r="228" spans="1:13" s="2" customFormat="1" ht="36" customHeight="1">
      <c r="A228" s="91" t="s">
        <v>1181</v>
      </c>
      <c r="B228" s="75" t="s">
        <v>19</v>
      </c>
      <c r="C228" s="75" t="s">
        <v>237</v>
      </c>
      <c r="D228" s="89" t="s">
        <v>913</v>
      </c>
      <c r="E228" s="75" t="s">
        <v>239</v>
      </c>
      <c r="F228" s="89" t="s">
        <v>52</v>
      </c>
      <c r="G228" s="90">
        <v>94</v>
      </c>
      <c r="H228" s="90">
        <v>94</v>
      </c>
      <c r="I228" s="90">
        <v>91</v>
      </c>
      <c r="J228" s="72" t="s">
        <v>1073</v>
      </c>
      <c r="K228" s="9">
        <v>7878646</v>
      </c>
      <c r="L228" s="9">
        <v>7823976</v>
      </c>
      <c r="M228" s="9">
        <v>7823976</v>
      </c>
    </row>
    <row r="229" spans="1:13" s="2" customFormat="1" ht="47.25" customHeight="1">
      <c r="A229" s="91"/>
      <c r="B229" s="75"/>
      <c r="C229" s="75"/>
      <c r="D229" s="89"/>
      <c r="E229" s="75"/>
      <c r="F229" s="89"/>
      <c r="G229" s="90"/>
      <c r="H229" s="90"/>
      <c r="I229" s="90"/>
      <c r="J229" s="72" t="s">
        <v>1074</v>
      </c>
      <c r="K229" s="9">
        <v>387590</v>
      </c>
      <c r="L229" s="9">
        <v>344769</v>
      </c>
      <c r="M229" s="9">
        <v>344769</v>
      </c>
    </row>
    <row r="230" spans="1:13" s="2" customFormat="1" ht="36" customHeight="1">
      <c r="A230" s="91" t="s">
        <v>1182</v>
      </c>
      <c r="B230" s="75" t="s">
        <v>19</v>
      </c>
      <c r="C230" s="75" t="s">
        <v>237</v>
      </c>
      <c r="D230" s="89" t="s">
        <v>914</v>
      </c>
      <c r="E230" s="75" t="s">
        <v>239</v>
      </c>
      <c r="F230" s="89" t="s">
        <v>52</v>
      </c>
      <c r="G230" s="90">
        <v>6</v>
      </c>
      <c r="H230" s="90">
        <v>6</v>
      </c>
      <c r="I230" s="90">
        <v>6</v>
      </c>
      <c r="J230" s="72" t="s">
        <v>1073</v>
      </c>
      <c r="K230" s="9">
        <v>47526</v>
      </c>
      <c r="L230" s="9">
        <v>48638</v>
      </c>
      <c r="M230" s="9">
        <v>48638</v>
      </c>
    </row>
    <row r="231" spans="1:13" s="2" customFormat="1" ht="48.75" customHeight="1">
      <c r="A231" s="91"/>
      <c r="B231" s="75"/>
      <c r="C231" s="75"/>
      <c r="D231" s="89"/>
      <c r="E231" s="75"/>
      <c r="F231" s="89"/>
      <c r="G231" s="90"/>
      <c r="H231" s="90"/>
      <c r="I231" s="90"/>
      <c r="J231" s="72" t="s">
        <v>1074</v>
      </c>
      <c r="K231" s="9">
        <v>2338</v>
      </c>
      <c r="L231" s="9">
        <v>2143</v>
      </c>
      <c r="M231" s="9">
        <v>2143</v>
      </c>
    </row>
    <row r="232" spans="1:13" s="2" customFormat="1" ht="36" customHeight="1">
      <c r="A232" s="91" t="s">
        <v>1183</v>
      </c>
      <c r="B232" s="75" t="s">
        <v>19</v>
      </c>
      <c r="C232" s="75" t="s">
        <v>237</v>
      </c>
      <c r="D232" s="89" t="s">
        <v>915</v>
      </c>
      <c r="E232" s="75" t="s">
        <v>239</v>
      </c>
      <c r="F232" s="89" t="s">
        <v>52</v>
      </c>
      <c r="G232" s="90">
        <v>78</v>
      </c>
      <c r="H232" s="90">
        <v>78</v>
      </c>
      <c r="I232" s="90">
        <v>77</v>
      </c>
      <c r="J232" s="72" t="s">
        <v>1073</v>
      </c>
      <c r="K232" s="9">
        <v>6537600</v>
      </c>
      <c r="L232" s="9">
        <v>6492235</v>
      </c>
      <c r="M232" s="9">
        <v>6492235</v>
      </c>
    </row>
    <row r="233" spans="1:13" s="2" customFormat="1" ht="46.5" customHeight="1">
      <c r="A233" s="91"/>
      <c r="B233" s="75"/>
      <c r="C233" s="75"/>
      <c r="D233" s="89"/>
      <c r="E233" s="75"/>
      <c r="F233" s="89"/>
      <c r="G233" s="90"/>
      <c r="H233" s="90"/>
      <c r="I233" s="90"/>
      <c r="J233" s="72" t="s">
        <v>1074</v>
      </c>
      <c r="K233" s="9">
        <v>321618</v>
      </c>
      <c r="L233" s="9">
        <v>286085</v>
      </c>
      <c r="M233" s="9">
        <v>286085</v>
      </c>
    </row>
    <row r="234" spans="1:13" s="2" customFormat="1" ht="36" customHeight="1">
      <c r="A234" s="91" t="s">
        <v>1184</v>
      </c>
      <c r="B234" s="75" t="s">
        <v>19</v>
      </c>
      <c r="C234" s="75" t="s">
        <v>237</v>
      </c>
      <c r="D234" s="89" t="s">
        <v>916</v>
      </c>
      <c r="E234" s="75" t="s">
        <v>239</v>
      </c>
      <c r="F234" s="89" t="s">
        <v>52</v>
      </c>
      <c r="G234" s="90">
        <v>110</v>
      </c>
      <c r="H234" s="90">
        <v>110</v>
      </c>
      <c r="I234" s="90">
        <v>105</v>
      </c>
      <c r="J234" s="72" t="s">
        <v>1073</v>
      </c>
      <c r="K234" s="9">
        <v>12675712</v>
      </c>
      <c r="L234" s="9">
        <v>12651179</v>
      </c>
      <c r="M234" s="9">
        <v>12686478</v>
      </c>
    </row>
    <row r="235" spans="1:13" s="2" customFormat="1" ht="49.5" customHeight="1">
      <c r="A235" s="91"/>
      <c r="B235" s="75"/>
      <c r="C235" s="75"/>
      <c r="D235" s="89"/>
      <c r="E235" s="75"/>
      <c r="F235" s="89"/>
      <c r="G235" s="90"/>
      <c r="H235" s="90"/>
      <c r="I235" s="90"/>
      <c r="J235" s="72" t="s">
        <v>1074</v>
      </c>
      <c r="K235" s="9">
        <v>375796</v>
      </c>
      <c r="L235" s="9">
        <v>292521</v>
      </c>
      <c r="M235" s="9">
        <v>292521</v>
      </c>
    </row>
    <row r="236" spans="1:13" s="2" customFormat="1" ht="36" customHeight="1">
      <c r="A236" s="91" t="s">
        <v>1185</v>
      </c>
      <c r="B236" s="75" t="s">
        <v>19</v>
      </c>
      <c r="C236" s="75" t="s">
        <v>237</v>
      </c>
      <c r="D236" s="89" t="s">
        <v>917</v>
      </c>
      <c r="E236" s="75" t="s">
        <v>239</v>
      </c>
      <c r="F236" s="89" t="s">
        <v>52</v>
      </c>
      <c r="G236" s="90">
        <v>9</v>
      </c>
      <c r="H236" s="90">
        <v>9</v>
      </c>
      <c r="I236" s="90">
        <v>10</v>
      </c>
      <c r="J236" s="72" t="s">
        <v>1073</v>
      </c>
      <c r="K236" s="9">
        <v>99079</v>
      </c>
      <c r="L236" s="9">
        <v>101732</v>
      </c>
      <c r="M236" s="9">
        <v>102006</v>
      </c>
    </row>
    <row r="237" spans="1:13" s="2" customFormat="1" ht="57" customHeight="1">
      <c r="A237" s="91"/>
      <c r="B237" s="75"/>
      <c r="C237" s="75"/>
      <c r="D237" s="89"/>
      <c r="E237" s="75"/>
      <c r="F237" s="89"/>
      <c r="G237" s="90"/>
      <c r="H237" s="90"/>
      <c r="I237" s="90"/>
      <c r="J237" s="72" t="s">
        <v>1074</v>
      </c>
      <c r="K237" s="9">
        <v>2710</v>
      </c>
      <c r="L237" s="9">
        <v>2148</v>
      </c>
      <c r="M237" s="9">
        <v>2148</v>
      </c>
    </row>
    <row r="238" spans="1:13" s="2" customFormat="1" ht="36" customHeight="1">
      <c r="A238" s="91" t="s">
        <v>1186</v>
      </c>
      <c r="B238" s="75" t="s">
        <v>19</v>
      </c>
      <c r="C238" s="75" t="s">
        <v>237</v>
      </c>
      <c r="D238" s="89" t="s">
        <v>918</v>
      </c>
      <c r="E238" s="75" t="s">
        <v>239</v>
      </c>
      <c r="F238" s="89" t="s">
        <v>52</v>
      </c>
      <c r="G238" s="90">
        <v>249</v>
      </c>
      <c r="H238" s="90">
        <v>249</v>
      </c>
      <c r="I238" s="90">
        <v>246</v>
      </c>
      <c r="J238" s="72" t="s">
        <v>1073</v>
      </c>
      <c r="K238" s="9">
        <v>26941562</v>
      </c>
      <c r="L238" s="9">
        <v>26640250</v>
      </c>
      <c r="M238" s="9">
        <v>26679957</v>
      </c>
    </row>
    <row r="239" spans="1:13" s="2" customFormat="1" ht="54" customHeight="1">
      <c r="A239" s="91"/>
      <c r="B239" s="75"/>
      <c r="C239" s="75"/>
      <c r="D239" s="89"/>
      <c r="E239" s="75"/>
      <c r="F239" s="89"/>
      <c r="G239" s="90"/>
      <c r="H239" s="90"/>
      <c r="I239" s="90"/>
      <c r="J239" s="72" t="s">
        <v>1074</v>
      </c>
      <c r="K239" s="9">
        <v>681893</v>
      </c>
      <c r="L239" s="9">
        <v>544572</v>
      </c>
      <c r="M239" s="9">
        <v>544572</v>
      </c>
    </row>
    <row r="240" spans="1:13" s="2" customFormat="1" ht="36" customHeight="1">
      <c r="A240" s="91" t="s">
        <v>1187</v>
      </c>
      <c r="B240" s="75" t="s">
        <v>19</v>
      </c>
      <c r="C240" s="75" t="s">
        <v>237</v>
      </c>
      <c r="D240" s="89" t="s">
        <v>919</v>
      </c>
      <c r="E240" s="75" t="s">
        <v>239</v>
      </c>
      <c r="F240" s="89" t="s">
        <v>52</v>
      </c>
      <c r="G240" s="90">
        <v>13</v>
      </c>
      <c r="H240" s="90">
        <v>13</v>
      </c>
      <c r="I240" s="90">
        <v>13</v>
      </c>
      <c r="J240" s="72" t="s">
        <v>1073</v>
      </c>
      <c r="K240" s="9">
        <v>133172</v>
      </c>
      <c r="L240" s="9">
        <v>135703</v>
      </c>
      <c r="M240" s="9">
        <v>135907</v>
      </c>
    </row>
    <row r="241" spans="1:13" s="2" customFormat="1" ht="48.75" customHeight="1">
      <c r="A241" s="91"/>
      <c r="B241" s="75"/>
      <c r="C241" s="75"/>
      <c r="D241" s="89"/>
      <c r="E241" s="75"/>
      <c r="F241" s="89"/>
      <c r="G241" s="90"/>
      <c r="H241" s="90"/>
      <c r="I241" s="90"/>
      <c r="J241" s="72" t="s">
        <v>1074</v>
      </c>
      <c r="K241" s="9">
        <v>3350</v>
      </c>
      <c r="L241" s="9">
        <v>2754</v>
      </c>
      <c r="M241" s="9">
        <v>2754</v>
      </c>
    </row>
    <row r="242" spans="1:13" s="2" customFormat="1" ht="36" customHeight="1">
      <c r="A242" s="91" t="s">
        <v>1188</v>
      </c>
      <c r="B242" s="75" t="s">
        <v>19</v>
      </c>
      <c r="C242" s="75" t="s">
        <v>237</v>
      </c>
      <c r="D242" s="89" t="s">
        <v>920</v>
      </c>
      <c r="E242" s="75" t="s">
        <v>239</v>
      </c>
      <c r="F242" s="89" t="s">
        <v>52</v>
      </c>
      <c r="G242" s="90">
        <v>1</v>
      </c>
      <c r="H242" s="90">
        <v>1</v>
      </c>
      <c r="I242" s="90">
        <v>1</v>
      </c>
      <c r="J242" s="72" t="s">
        <v>1073</v>
      </c>
      <c r="K242" s="9">
        <v>141381</v>
      </c>
      <c r="L242" s="9">
        <v>137791</v>
      </c>
      <c r="M242" s="9">
        <v>137791</v>
      </c>
    </row>
    <row r="243" spans="1:13" s="2" customFormat="1" ht="45.75" customHeight="1">
      <c r="A243" s="91"/>
      <c r="B243" s="75"/>
      <c r="C243" s="75"/>
      <c r="D243" s="89"/>
      <c r="E243" s="75"/>
      <c r="F243" s="89"/>
      <c r="G243" s="90"/>
      <c r="H243" s="90"/>
      <c r="I243" s="90"/>
      <c r="J243" s="72" t="s">
        <v>1074</v>
      </c>
      <c r="K243" s="9">
        <v>6955</v>
      </c>
      <c r="L243" s="9">
        <v>6072</v>
      </c>
      <c r="M243" s="9">
        <v>6072</v>
      </c>
    </row>
    <row r="244" spans="1:13" s="2" customFormat="1" ht="36" customHeight="1">
      <c r="A244" s="91" t="s">
        <v>1189</v>
      </c>
      <c r="B244" s="75" t="s">
        <v>19</v>
      </c>
      <c r="C244" s="75" t="s">
        <v>237</v>
      </c>
      <c r="D244" s="89" t="s">
        <v>402</v>
      </c>
      <c r="E244" s="75" t="s">
        <v>239</v>
      </c>
      <c r="F244" s="89" t="s">
        <v>52</v>
      </c>
      <c r="G244" s="90">
        <v>164</v>
      </c>
      <c r="H244" s="90">
        <v>165</v>
      </c>
      <c r="I244" s="90">
        <v>159</v>
      </c>
      <c r="J244" s="72" t="s">
        <v>1073</v>
      </c>
      <c r="K244" s="9">
        <v>22097702</v>
      </c>
      <c r="L244" s="9">
        <v>21327441</v>
      </c>
      <c r="M244" s="9">
        <v>21348200</v>
      </c>
    </row>
    <row r="245" spans="1:13" s="2" customFormat="1" ht="46.5" customHeight="1">
      <c r="A245" s="91"/>
      <c r="B245" s="75"/>
      <c r="C245" s="75"/>
      <c r="D245" s="89"/>
      <c r="E245" s="75"/>
      <c r="F245" s="89"/>
      <c r="G245" s="90"/>
      <c r="H245" s="90"/>
      <c r="I245" s="90"/>
      <c r="J245" s="72" t="s">
        <v>1074</v>
      </c>
      <c r="K245" s="9">
        <v>773287</v>
      </c>
      <c r="L245" s="9">
        <v>686772</v>
      </c>
      <c r="M245" s="9">
        <v>686772</v>
      </c>
    </row>
    <row r="246" spans="1:13" s="2" customFormat="1" ht="36" customHeight="1">
      <c r="A246" s="91" t="s">
        <v>1190</v>
      </c>
      <c r="B246" s="75" t="s">
        <v>19</v>
      </c>
      <c r="C246" s="75" t="s">
        <v>237</v>
      </c>
      <c r="D246" s="89" t="s">
        <v>921</v>
      </c>
      <c r="E246" s="75" t="s">
        <v>239</v>
      </c>
      <c r="F246" s="89" t="s">
        <v>52</v>
      </c>
      <c r="G246" s="90">
        <v>4</v>
      </c>
      <c r="H246" s="90">
        <v>4</v>
      </c>
      <c r="I246" s="90">
        <v>4</v>
      </c>
      <c r="J246" s="72" t="s">
        <v>1073</v>
      </c>
      <c r="K246" s="9">
        <v>590158</v>
      </c>
      <c r="L246" s="9">
        <v>548918</v>
      </c>
      <c r="M246" s="9">
        <v>549584</v>
      </c>
    </row>
    <row r="247" spans="1:13" s="2" customFormat="1" ht="41.25" customHeight="1">
      <c r="A247" s="91"/>
      <c r="B247" s="75"/>
      <c r="C247" s="75"/>
      <c r="D247" s="89"/>
      <c r="E247" s="75"/>
      <c r="F247" s="89"/>
      <c r="G247" s="90"/>
      <c r="H247" s="90"/>
      <c r="I247" s="90"/>
      <c r="J247" s="72" t="s">
        <v>1074</v>
      </c>
      <c r="K247" s="9">
        <v>20725</v>
      </c>
      <c r="L247" s="9">
        <v>18518</v>
      </c>
      <c r="M247" s="9">
        <v>18518</v>
      </c>
    </row>
    <row r="248" spans="1:13" s="2" customFormat="1" ht="36" customHeight="1">
      <c r="A248" s="91" t="s">
        <v>1191</v>
      </c>
      <c r="B248" s="75" t="s">
        <v>19</v>
      </c>
      <c r="C248" s="75" t="s">
        <v>237</v>
      </c>
      <c r="D248" s="89" t="s">
        <v>403</v>
      </c>
      <c r="E248" s="75" t="s">
        <v>239</v>
      </c>
      <c r="F248" s="89" t="s">
        <v>52</v>
      </c>
      <c r="G248" s="90">
        <v>14</v>
      </c>
      <c r="H248" s="90">
        <v>13</v>
      </c>
      <c r="I248" s="90">
        <v>14</v>
      </c>
      <c r="J248" s="72" t="s">
        <v>1073</v>
      </c>
      <c r="K248" s="9">
        <v>154665</v>
      </c>
      <c r="L248" s="9">
        <v>144752</v>
      </c>
      <c r="M248" s="9">
        <v>144997</v>
      </c>
    </row>
    <row r="249" spans="1:13" s="2" customFormat="1" ht="54" customHeight="1">
      <c r="A249" s="91"/>
      <c r="B249" s="75"/>
      <c r="C249" s="75"/>
      <c r="D249" s="89"/>
      <c r="E249" s="75"/>
      <c r="F249" s="89"/>
      <c r="G249" s="90"/>
      <c r="H249" s="90"/>
      <c r="I249" s="90"/>
      <c r="J249" s="72" t="s">
        <v>1074</v>
      </c>
      <c r="K249" s="9">
        <v>3412</v>
      </c>
      <c r="L249" s="9">
        <v>2612</v>
      </c>
      <c r="M249" s="9">
        <v>2612</v>
      </c>
    </row>
    <row r="250" spans="1:13" s="2" customFormat="1" ht="36" customHeight="1">
      <c r="A250" s="91" t="s">
        <v>1192</v>
      </c>
      <c r="B250" s="75" t="s">
        <v>19</v>
      </c>
      <c r="C250" s="75" t="s">
        <v>237</v>
      </c>
      <c r="D250" s="89" t="s">
        <v>922</v>
      </c>
      <c r="E250" s="75" t="s">
        <v>239</v>
      </c>
      <c r="F250" s="89" t="s">
        <v>52</v>
      </c>
      <c r="G250" s="90">
        <v>98</v>
      </c>
      <c r="H250" s="90">
        <v>100</v>
      </c>
      <c r="I250" s="90">
        <v>99</v>
      </c>
      <c r="J250" s="72" t="s">
        <v>1073</v>
      </c>
      <c r="K250" s="9">
        <v>10570649</v>
      </c>
      <c r="L250" s="9">
        <v>10665087</v>
      </c>
      <c r="M250" s="9">
        <v>10693314</v>
      </c>
    </row>
    <row r="251" spans="1:13" s="2" customFormat="1" ht="51.75" customHeight="1">
      <c r="A251" s="91"/>
      <c r="B251" s="75"/>
      <c r="C251" s="75"/>
      <c r="D251" s="89"/>
      <c r="E251" s="75"/>
      <c r="F251" s="89"/>
      <c r="G251" s="90"/>
      <c r="H251" s="90"/>
      <c r="I251" s="90"/>
      <c r="J251" s="72" t="s">
        <v>1074</v>
      </c>
      <c r="K251" s="9">
        <v>393399</v>
      </c>
      <c r="L251" s="9">
        <v>366799</v>
      </c>
      <c r="M251" s="9">
        <v>366799</v>
      </c>
    </row>
    <row r="252" spans="1:13" s="2" customFormat="1" ht="36" customHeight="1">
      <c r="A252" s="91" t="s">
        <v>1193</v>
      </c>
      <c r="B252" s="75" t="s">
        <v>19</v>
      </c>
      <c r="C252" s="75" t="s">
        <v>237</v>
      </c>
      <c r="D252" s="89" t="s">
        <v>923</v>
      </c>
      <c r="E252" s="75" t="s">
        <v>239</v>
      </c>
      <c r="F252" s="89" t="s">
        <v>52</v>
      </c>
      <c r="G252" s="90">
        <v>52</v>
      </c>
      <c r="H252" s="90">
        <v>52</v>
      </c>
      <c r="I252" s="90">
        <v>55</v>
      </c>
      <c r="J252" s="72" t="s">
        <v>1073</v>
      </c>
      <c r="K252" s="9">
        <v>5301356</v>
      </c>
      <c r="L252" s="9">
        <v>5402230</v>
      </c>
      <c r="M252" s="9">
        <v>5423752</v>
      </c>
    </row>
    <row r="253" spans="1:13" s="2" customFormat="1" ht="46.5" customHeight="1">
      <c r="A253" s="91"/>
      <c r="B253" s="75"/>
      <c r="C253" s="75"/>
      <c r="D253" s="89"/>
      <c r="E253" s="75"/>
      <c r="F253" s="89"/>
      <c r="G253" s="90"/>
      <c r="H253" s="90"/>
      <c r="I253" s="90"/>
      <c r="J253" s="72" t="s">
        <v>1074</v>
      </c>
      <c r="K253" s="9">
        <v>304168</v>
      </c>
      <c r="L253" s="9">
        <v>253108</v>
      </c>
      <c r="M253" s="9">
        <v>253108</v>
      </c>
    </row>
    <row r="254" spans="1:13" s="2" customFormat="1" ht="36" customHeight="1">
      <c r="A254" s="91" t="s">
        <v>1194</v>
      </c>
      <c r="B254" s="75" t="s">
        <v>19</v>
      </c>
      <c r="C254" s="75" t="s">
        <v>237</v>
      </c>
      <c r="D254" s="89" t="s">
        <v>924</v>
      </c>
      <c r="E254" s="75" t="s">
        <v>239</v>
      </c>
      <c r="F254" s="89" t="s">
        <v>52</v>
      </c>
      <c r="G254" s="90">
        <v>43</v>
      </c>
      <c r="H254" s="90">
        <v>45</v>
      </c>
      <c r="I254" s="90">
        <v>45</v>
      </c>
      <c r="J254" s="72" t="s">
        <v>1073</v>
      </c>
      <c r="K254" s="9">
        <v>5055771</v>
      </c>
      <c r="L254" s="9">
        <v>5017524</v>
      </c>
      <c r="M254" s="9">
        <v>5059853</v>
      </c>
    </row>
    <row r="255" spans="1:13" s="2" customFormat="1" ht="46.5" customHeight="1">
      <c r="A255" s="91"/>
      <c r="B255" s="75"/>
      <c r="C255" s="75"/>
      <c r="D255" s="89"/>
      <c r="E255" s="75"/>
      <c r="F255" s="89"/>
      <c r="G255" s="90"/>
      <c r="H255" s="90"/>
      <c r="I255" s="90"/>
      <c r="J255" s="72" t="s">
        <v>1074</v>
      </c>
      <c r="K255" s="9">
        <v>149368</v>
      </c>
      <c r="L255" s="9">
        <v>135489</v>
      </c>
      <c r="M255" s="9">
        <v>135489</v>
      </c>
    </row>
    <row r="256" spans="1:13" s="2" customFormat="1" ht="30" customHeight="1">
      <c r="A256" s="91" t="s">
        <v>1195</v>
      </c>
      <c r="B256" s="75" t="s">
        <v>19</v>
      </c>
      <c r="C256" s="75" t="s">
        <v>237</v>
      </c>
      <c r="D256" s="89" t="s">
        <v>925</v>
      </c>
      <c r="E256" s="75" t="s">
        <v>239</v>
      </c>
      <c r="F256" s="89" t="s">
        <v>52</v>
      </c>
      <c r="G256" s="90">
        <v>102</v>
      </c>
      <c r="H256" s="90">
        <v>96</v>
      </c>
      <c r="I256" s="90">
        <v>92</v>
      </c>
      <c r="J256" s="72" t="s">
        <v>1073</v>
      </c>
      <c r="K256" s="9">
        <v>14112451</v>
      </c>
      <c r="L256" s="9">
        <v>12307052</v>
      </c>
      <c r="M256" s="9">
        <v>12312880</v>
      </c>
    </row>
    <row r="257" spans="1:13" s="2" customFormat="1" ht="30" customHeight="1">
      <c r="A257" s="91"/>
      <c r="B257" s="75"/>
      <c r="C257" s="75"/>
      <c r="D257" s="89"/>
      <c r="E257" s="75"/>
      <c r="F257" s="89"/>
      <c r="G257" s="90"/>
      <c r="H257" s="90"/>
      <c r="I257" s="90"/>
      <c r="J257" s="72" t="s">
        <v>1074</v>
      </c>
      <c r="K257" s="9">
        <v>497896</v>
      </c>
      <c r="L257" s="9">
        <v>422747</v>
      </c>
      <c r="M257" s="9">
        <v>422747</v>
      </c>
    </row>
    <row r="258" spans="1:13" s="2" customFormat="1" ht="30" customHeight="1">
      <c r="A258" s="91"/>
      <c r="B258" s="75"/>
      <c r="C258" s="75"/>
      <c r="D258" s="89"/>
      <c r="E258" s="75"/>
      <c r="F258" s="89"/>
      <c r="G258" s="90">
        <v>40</v>
      </c>
      <c r="H258" s="90">
        <v>40</v>
      </c>
      <c r="I258" s="90">
        <v>38</v>
      </c>
      <c r="J258" s="72" t="s">
        <v>1084</v>
      </c>
      <c r="K258" s="9">
        <v>5817690</v>
      </c>
      <c r="L258" s="9">
        <v>5761082</v>
      </c>
      <c r="M258" s="9">
        <v>5791260</v>
      </c>
    </row>
    <row r="259" spans="1:13" s="2" customFormat="1" ht="30" customHeight="1">
      <c r="A259" s="91"/>
      <c r="B259" s="75"/>
      <c r="C259" s="75"/>
      <c r="D259" s="89"/>
      <c r="E259" s="75"/>
      <c r="F259" s="89"/>
      <c r="G259" s="90"/>
      <c r="H259" s="90"/>
      <c r="I259" s="90"/>
      <c r="J259" s="72" t="s">
        <v>1085</v>
      </c>
      <c r="K259" s="9">
        <v>203079</v>
      </c>
      <c r="L259" s="9">
        <v>196904</v>
      </c>
      <c r="M259" s="9">
        <v>196904</v>
      </c>
    </row>
    <row r="260" spans="1:13" s="2" customFormat="1" ht="36" customHeight="1">
      <c r="A260" s="91" t="s">
        <v>1196</v>
      </c>
      <c r="B260" s="75" t="s">
        <v>19</v>
      </c>
      <c r="C260" s="75" t="s">
        <v>237</v>
      </c>
      <c r="D260" s="89" t="s">
        <v>926</v>
      </c>
      <c r="E260" s="75" t="s">
        <v>239</v>
      </c>
      <c r="F260" s="89" t="s">
        <v>52</v>
      </c>
      <c r="G260" s="90">
        <v>13</v>
      </c>
      <c r="H260" s="90">
        <v>12</v>
      </c>
      <c r="I260" s="90">
        <v>12</v>
      </c>
      <c r="J260" s="72" t="s">
        <v>1073</v>
      </c>
      <c r="K260" s="9">
        <v>172014</v>
      </c>
      <c r="L260" s="9">
        <v>152078</v>
      </c>
      <c r="M260" s="9">
        <v>152175</v>
      </c>
    </row>
    <row r="261" spans="1:13" s="2" customFormat="1" ht="46.5" customHeight="1">
      <c r="A261" s="91"/>
      <c r="B261" s="75"/>
      <c r="C261" s="75"/>
      <c r="D261" s="89"/>
      <c r="E261" s="75"/>
      <c r="F261" s="89"/>
      <c r="G261" s="90"/>
      <c r="H261" s="90"/>
      <c r="I261" s="90"/>
      <c r="J261" s="72" t="s">
        <v>1074</v>
      </c>
      <c r="K261" s="9">
        <v>6063</v>
      </c>
      <c r="L261" s="9">
        <v>5203</v>
      </c>
      <c r="M261" s="9">
        <v>5203</v>
      </c>
    </row>
    <row r="262" spans="1:13" s="2" customFormat="1" ht="27" customHeight="1">
      <c r="A262" s="91" t="s">
        <v>1197</v>
      </c>
      <c r="B262" s="75" t="s">
        <v>19</v>
      </c>
      <c r="C262" s="75" t="s">
        <v>237</v>
      </c>
      <c r="D262" s="89" t="s">
        <v>927</v>
      </c>
      <c r="E262" s="75" t="s">
        <v>239</v>
      </c>
      <c r="F262" s="89" t="s">
        <v>52</v>
      </c>
      <c r="G262" s="90">
        <v>119</v>
      </c>
      <c r="H262" s="90">
        <v>114</v>
      </c>
      <c r="I262" s="90">
        <v>111</v>
      </c>
      <c r="J262" s="72" t="s">
        <v>1073</v>
      </c>
      <c r="K262" s="9">
        <v>17194664</v>
      </c>
      <c r="L262" s="9">
        <v>15743550</v>
      </c>
      <c r="M262" s="9">
        <v>15760701</v>
      </c>
    </row>
    <row r="263" spans="1:13" s="2" customFormat="1" ht="27" customHeight="1">
      <c r="A263" s="91"/>
      <c r="B263" s="75"/>
      <c r="C263" s="75"/>
      <c r="D263" s="89"/>
      <c r="E263" s="75"/>
      <c r="F263" s="89"/>
      <c r="G263" s="90"/>
      <c r="H263" s="90"/>
      <c r="I263" s="90"/>
      <c r="J263" s="72" t="s">
        <v>1074</v>
      </c>
      <c r="K263" s="9">
        <v>586837</v>
      </c>
      <c r="L263" s="9">
        <v>482139</v>
      </c>
      <c r="M263" s="9">
        <v>482139</v>
      </c>
    </row>
    <row r="264" spans="1:13" s="2" customFormat="1" ht="27" customHeight="1">
      <c r="A264" s="91"/>
      <c r="B264" s="75"/>
      <c r="C264" s="75"/>
      <c r="D264" s="89"/>
      <c r="E264" s="75"/>
      <c r="F264" s="89"/>
      <c r="G264" s="90">
        <v>18</v>
      </c>
      <c r="H264" s="90">
        <v>16</v>
      </c>
      <c r="I264" s="90">
        <v>16</v>
      </c>
      <c r="J264" s="72" t="s">
        <v>1084</v>
      </c>
      <c r="K264" s="9">
        <v>2617961</v>
      </c>
      <c r="L264" s="9">
        <v>2304433</v>
      </c>
      <c r="M264" s="9">
        <v>2316504</v>
      </c>
    </row>
    <row r="265" spans="1:13" s="2" customFormat="1" ht="27" customHeight="1">
      <c r="A265" s="91"/>
      <c r="B265" s="75"/>
      <c r="C265" s="75"/>
      <c r="D265" s="89"/>
      <c r="E265" s="75"/>
      <c r="F265" s="89"/>
      <c r="G265" s="90"/>
      <c r="H265" s="90"/>
      <c r="I265" s="90"/>
      <c r="J265" s="72" t="s">
        <v>1085</v>
      </c>
      <c r="K265" s="9">
        <v>91386</v>
      </c>
      <c r="L265" s="9">
        <v>78762</v>
      </c>
      <c r="M265" s="9">
        <v>78762</v>
      </c>
    </row>
    <row r="266" spans="1:13" s="2" customFormat="1" ht="36" customHeight="1">
      <c r="A266" s="91" t="s">
        <v>1198</v>
      </c>
      <c r="B266" s="75" t="s">
        <v>19</v>
      </c>
      <c r="C266" s="75" t="s">
        <v>237</v>
      </c>
      <c r="D266" s="89" t="s">
        <v>928</v>
      </c>
      <c r="E266" s="75" t="s">
        <v>239</v>
      </c>
      <c r="F266" s="89" t="s">
        <v>52</v>
      </c>
      <c r="G266" s="90">
        <v>18</v>
      </c>
      <c r="H266" s="90">
        <v>18</v>
      </c>
      <c r="I266" s="90">
        <v>17</v>
      </c>
      <c r="J266" s="72" t="s">
        <v>1073</v>
      </c>
      <c r="K266" s="9">
        <v>241810</v>
      </c>
      <c r="L266" s="9">
        <v>238969</v>
      </c>
      <c r="M266" s="9">
        <v>239254</v>
      </c>
    </row>
    <row r="267" spans="1:13" s="2" customFormat="1" ht="45.75" customHeight="1">
      <c r="A267" s="91"/>
      <c r="B267" s="75"/>
      <c r="C267" s="75"/>
      <c r="D267" s="89"/>
      <c r="E267" s="75"/>
      <c r="F267" s="89"/>
      <c r="G267" s="90"/>
      <c r="H267" s="90"/>
      <c r="I267" s="90"/>
      <c r="J267" s="72" t="s">
        <v>1074</v>
      </c>
      <c r="K267" s="9">
        <v>8271</v>
      </c>
      <c r="L267" s="9">
        <v>7444</v>
      </c>
      <c r="M267" s="9">
        <v>7444</v>
      </c>
    </row>
    <row r="268" spans="1:13" s="2" customFormat="1" ht="27" customHeight="1">
      <c r="A268" s="91" t="s">
        <v>1199</v>
      </c>
      <c r="B268" s="75" t="s">
        <v>19</v>
      </c>
      <c r="C268" s="75" t="s">
        <v>237</v>
      </c>
      <c r="D268" s="89" t="s">
        <v>929</v>
      </c>
      <c r="E268" s="75" t="s">
        <v>239</v>
      </c>
      <c r="F268" s="89" t="s">
        <v>52</v>
      </c>
      <c r="G268" s="90">
        <v>30</v>
      </c>
      <c r="H268" s="90">
        <v>28</v>
      </c>
      <c r="I268" s="90">
        <v>28</v>
      </c>
      <c r="J268" s="72" t="s">
        <v>1073</v>
      </c>
      <c r="K268" s="9">
        <v>4932555</v>
      </c>
      <c r="L268" s="9">
        <v>4370812</v>
      </c>
      <c r="M268" s="9">
        <v>4373990</v>
      </c>
    </row>
    <row r="269" spans="1:13" s="2" customFormat="1" ht="27" customHeight="1">
      <c r="A269" s="91"/>
      <c r="B269" s="75"/>
      <c r="C269" s="75"/>
      <c r="D269" s="89"/>
      <c r="E269" s="75"/>
      <c r="F269" s="89"/>
      <c r="G269" s="90"/>
      <c r="H269" s="90"/>
      <c r="I269" s="90"/>
      <c r="J269" s="72" t="s">
        <v>1074</v>
      </c>
      <c r="K269" s="9">
        <v>151227</v>
      </c>
      <c r="L269" s="9">
        <v>120194</v>
      </c>
      <c r="M269" s="9">
        <v>120194</v>
      </c>
    </row>
    <row r="270" spans="1:13" s="2" customFormat="1" ht="27" customHeight="1">
      <c r="A270" s="91"/>
      <c r="B270" s="75"/>
      <c r="C270" s="75"/>
      <c r="D270" s="89"/>
      <c r="E270" s="75"/>
      <c r="F270" s="89"/>
      <c r="G270" s="90">
        <v>72</v>
      </c>
      <c r="H270" s="90">
        <v>72</v>
      </c>
      <c r="I270" s="90">
        <v>70</v>
      </c>
      <c r="J270" s="72" t="s">
        <v>1084</v>
      </c>
      <c r="K270" s="9">
        <v>10471843</v>
      </c>
      <c r="L270" s="9">
        <v>10369948</v>
      </c>
      <c r="M270" s="9">
        <v>10424268</v>
      </c>
    </row>
    <row r="271" spans="1:13" s="2" customFormat="1" ht="27" customHeight="1">
      <c r="A271" s="91"/>
      <c r="B271" s="75"/>
      <c r="C271" s="75"/>
      <c r="D271" s="89"/>
      <c r="E271" s="75"/>
      <c r="F271" s="89"/>
      <c r="G271" s="90"/>
      <c r="H271" s="90"/>
      <c r="I271" s="90"/>
      <c r="J271" s="72" t="s">
        <v>1085</v>
      </c>
      <c r="K271" s="9">
        <v>365543</v>
      </c>
      <c r="L271" s="9">
        <v>354427</v>
      </c>
      <c r="M271" s="9">
        <v>354427</v>
      </c>
    </row>
    <row r="272" spans="1:13" s="2" customFormat="1" ht="36" customHeight="1">
      <c r="A272" s="91" t="s">
        <v>1200</v>
      </c>
      <c r="B272" s="75" t="s">
        <v>19</v>
      </c>
      <c r="C272" s="75" t="s">
        <v>237</v>
      </c>
      <c r="D272" s="89" t="s">
        <v>930</v>
      </c>
      <c r="E272" s="75" t="s">
        <v>239</v>
      </c>
      <c r="F272" s="89" t="s">
        <v>52</v>
      </c>
      <c r="G272" s="90">
        <v>5</v>
      </c>
      <c r="H272" s="90">
        <v>5</v>
      </c>
      <c r="I272" s="90">
        <v>5</v>
      </c>
      <c r="J272" s="72" t="s">
        <v>1073</v>
      </c>
      <c r="K272" s="9">
        <v>52857</v>
      </c>
      <c r="L272" s="9">
        <v>51660</v>
      </c>
      <c r="M272" s="9">
        <v>51738</v>
      </c>
    </row>
    <row r="273" spans="1:13" s="2" customFormat="1" ht="49.5" customHeight="1">
      <c r="A273" s="91"/>
      <c r="B273" s="75"/>
      <c r="C273" s="75"/>
      <c r="D273" s="89"/>
      <c r="E273" s="75"/>
      <c r="F273" s="89"/>
      <c r="G273" s="90"/>
      <c r="H273" s="90"/>
      <c r="I273" s="90"/>
      <c r="J273" s="72" t="s">
        <v>1074</v>
      </c>
      <c r="K273" s="9">
        <v>2785</v>
      </c>
      <c r="L273" s="9">
        <v>2343</v>
      </c>
      <c r="M273" s="9">
        <v>2343</v>
      </c>
    </row>
    <row r="274" spans="1:13" s="2" customFormat="1" ht="36" customHeight="1">
      <c r="A274" s="91" t="s">
        <v>1201</v>
      </c>
      <c r="B274" s="75" t="s">
        <v>19</v>
      </c>
      <c r="C274" s="75" t="s">
        <v>237</v>
      </c>
      <c r="D274" s="89" t="s">
        <v>931</v>
      </c>
      <c r="E274" s="75" t="s">
        <v>239</v>
      </c>
      <c r="F274" s="89" t="s">
        <v>52</v>
      </c>
      <c r="G274" s="90">
        <v>114</v>
      </c>
      <c r="H274" s="90">
        <v>114</v>
      </c>
      <c r="I274" s="90">
        <v>116</v>
      </c>
      <c r="J274" s="72" t="s">
        <v>1073</v>
      </c>
      <c r="K274" s="9">
        <v>13027662</v>
      </c>
      <c r="L274" s="9">
        <v>12559292</v>
      </c>
      <c r="M274" s="9">
        <v>12657977</v>
      </c>
    </row>
    <row r="275" spans="1:13" s="2" customFormat="1" ht="48.75" customHeight="1">
      <c r="A275" s="91"/>
      <c r="B275" s="75"/>
      <c r="C275" s="75"/>
      <c r="D275" s="89"/>
      <c r="E275" s="75"/>
      <c r="F275" s="89"/>
      <c r="G275" s="90"/>
      <c r="H275" s="90"/>
      <c r="I275" s="90"/>
      <c r="J275" s="72" t="s">
        <v>1074</v>
      </c>
      <c r="K275" s="9">
        <v>426782</v>
      </c>
      <c r="L275" s="9">
        <v>371539</v>
      </c>
      <c r="M275" s="9">
        <v>371539</v>
      </c>
    </row>
    <row r="276" spans="1:13" s="2" customFormat="1" ht="36" customHeight="1">
      <c r="A276" s="91" t="s">
        <v>1202</v>
      </c>
      <c r="B276" s="75" t="s">
        <v>19</v>
      </c>
      <c r="C276" s="75" t="s">
        <v>237</v>
      </c>
      <c r="D276" s="89" t="s">
        <v>932</v>
      </c>
      <c r="E276" s="75" t="s">
        <v>239</v>
      </c>
      <c r="F276" s="89" t="s">
        <v>52</v>
      </c>
      <c r="G276" s="90">
        <v>2</v>
      </c>
      <c r="H276" s="90">
        <v>1</v>
      </c>
      <c r="I276" s="90">
        <v>1</v>
      </c>
      <c r="J276" s="72" t="s">
        <v>1073</v>
      </c>
      <c r="K276" s="9">
        <v>396659</v>
      </c>
      <c r="L276" s="9">
        <v>184587</v>
      </c>
      <c r="M276" s="9">
        <v>186144</v>
      </c>
    </row>
    <row r="277" spans="1:13" s="2" customFormat="1" ht="47.25" customHeight="1">
      <c r="A277" s="91"/>
      <c r="B277" s="75"/>
      <c r="C277" s="75"/>
      <c r="D277" s="89"/>
      <c r="E277" s="75"/>
      <c r="F277" s="89"/>
      <c r="G277" s="90"/>
      <c r="H277" s="90"/>
      <c r="I277" s="90"/>
      <c r="J277" s="72" t="s">
        <v>1074</v>
      </c>
      <c r="K277" s="9">
        <v>11719</v>
      </c>
      <c r="L277" s="9">
        <v>4984</v>
      </c>
      <c r="M277" s="9">
        <v>4984</v>
      </c>
    </row>
    <row r="278" spans="1:13" s="2" customFormat="1" ht="36" customHeight="1">
      <c r="A278" s="91" t="s">
        <v>1203</v>
      </c>
      <c r="B278" s="75" t="s">
        <v>19</v>
      </c>
      <c r="C278" s="75" t="s">
        <v>237</v>
      </c>
      <c r="D278" s="89" t="s">
        <v>933</v>
      </c>
      <c r="E278" s="75" t="s">
        <v>239</v>
      </c>
      <c r="F278" s="89" t="s">
        <v>52</v>
      </c>
      <c r="G278" s="90">
        <v>172</v>
      </c>
      <c r="H278" s="90">
        <v>167</v>
      </c>
      <c r="I278" s="90">
        <v>154</v>
      </c>
      <c r="J278" s="72" t="s">
        <v>1073</v>
      </c>
      <c r="K278" s="9">
        <v>24048324</v>
      </c>
      <c r="L278" s="9">
        <v>21995075</v>
      </c>
      <c r="M278" s="9">
        <v>22004493</v>
      </c>
    </row>
    <row r="279" spans="1:13" s="2" customFormat="1" ht="51" customHeight="1">
      <c r="A279" s="91"/>
      <c r="B279" s="75"/>
      <c r="C279" s="75"/>
      <c r="D279" s="89"/>
      <c r="E279" s="75"/>
      <c r="F279" s="89"/>
      <c r="G279" s="90"/>
      <c r="H279" s="90"/>
      <c r="I279" s="90"/>
      <c r="J279" s="72" t="s">
        <v>1074</v>
      </c>
      <c r="K279" s="9">
        <v>789237</v>
      </c>
      <c r="L279" s="9">
        <v>690156</v>
      </c>
      <c r="M279" s="9">
        <v>690156</v>
      </c>
    </row>
    <row r="280" spans="1:13" s="2" customFormat="1" ht="36" customHeight="1">
      <c r="A280" s="91" t="s">
        <v>1204</v>
      </c>
      <c r="B280" s="75" t="s">
        <v>19</v>
      </c>
      <c r="C280" s="75" t="s">
        <v>237</v>
      </c>
      <c r="D280" s="89" t="s">
        <v>934</v>
      </c>
      <c r="E280" s="75" t="s">
        <v>239</v>
      </c>
      <c r="F280" s="89" t="s">
        <v>52</v>
      </c>
      <c r="G280" s="90">
        <v>1</v>
      </c>
      <c r="H280" s="90">
        <v>1</v>
      </c>
      <c r="I280" s="90">
        <v>1</v>
      </c>
      <c r="J280" s="72" t="s">
        <v>1073</v>
      </c>
      <c r="K280" s="9">
        <v>225293</v>
      </c>
      <c r="L280" s="9">
        <v>203651</v>
      </c>
      <c r="M280" s="9">
        <v>203651</v>
      </c>
    </row>
    <row r="281" spans="1:13" s="2" customFormat="1" ht="49.5" customHeight="1">
      <c r="A281" s="91"/>
      <c r="B281" s="75"/>
      <c r="C281" s="75"/>
      <c r="D281" s="89"/>
      <c r="E281" s="75"/>
      <c r="F281" s="89"/>
      <c r="G281" s="90"/>
      <c r="H281" s="90"/>
      <c r="I281" s="90"/>
      <c r="J281" s="72" t="s">
        <v>1339</v>
      </c>
      <c r="K281" s="9">
        <v>7970</v>
      </c>
      <c r="L281" s="9">
        <v>7075</v>
      </c>
      <c r="M281" s="9">
        <v>7075</v>
      </c>
    </row>
    <row r="282" spans="1:13" s="2" customFormat="1" ht="24" customHeight="1">
      <c r="A282" s="91" t="s">
        <v>1205</v>
      </c>
      <c r="B282" s="75" t="s">
        <v>19</v>
      </c>
      <c r="C282" s="75" t="s">
        <v>237</v>
      </c>
      <c r="D282" s="89" t="s">
        <v>935</v>
      </c>
      <c r="E282" s="75" t="s">
        <v>239</v>
      </c>
      <c r="F282" s="89" t="s">
        <v>52</v>
      </c>
      <c r="G282" s="90">
        <v>266</v>
      </c>
      <c r="H282" s="90">
        <v>269</v>
      </c>
      <c r="I282" s="90">
        <v>265</v>
      </c>
      <c r="J282" s="72" t="s">
        <v>1073</v>
      </c>
      <c r="K282" s="9">
        <v>28913582</v>
      </c>
      <c r="L282" s="9">
        <v>29584121</v>
      </c>
      <c r="M282" s="9">
        <v>29755171</v>
      </c>
    </row>
    <row r="283" spans="1:13" s="2" customFormat="1" ht="24" customHeight="1">
      <c r="A283" s="91"/>
      <c r="B283" s="75"/>
      <c r="C283" s="75"/>
      <c r="D283" s="89"/>
      <c r="E283" s="75"/>
      <c r="F283" s="89"/>
      <c r="G283" s="90"/>
      <c r="H283" s="90"/>
      <c r="I283" s="90"/>
      <c r="J283" s="72" t="s">
        <v>1337</v>
      </c>
      <c r="K283" s="9">
        <v>9000</v>
      </c>
      <c r="L283" s="9">
        <v>9000</v>
      </c>
      <c r="M283" s="9">
        <v>9000</v>
      </c>
    </row>
    <row r="284" spans="1:13" s="2" customFormat="1" ht="24" customHeight="1">
      <c r="A284" s="91"/>
      <c r="B284" s="75"/>
      <c r="C284" s="75"/>
      <c r="D284" s="89"/>
      <c r="E284" s="75"/>
      <c r="F284" s="89"/>
      <c r="G284" s="90"/>
      <c r="H284" s="90"/>
      <c r="I284" s="90"/>
      <c r="J284" s="72" t="s">
        <v>1074</v>
      </c>
      <c r="K284" s="9">
        <v>927402</v>
      </c>
      <c r="L284" s="9">
        <v>884096</v>
      </c>
      <c r="M284" s="9">
        <v>884096</v>
      </c>
    </row>
    <row r="285" spans="1:13" s="2" customFormat="1" ht="24" customHeight="1">
      <c r="A285" s="91"/>
      <c r="B285" s="75"/>
      <c r="C285" s="75"/>
      <c r="D285" s="89"/>
      <c r="E285" s="75"/>
      <c r="F285" s="89"/>
      <c r="G285" s="90">
        <v>49</v>
      </c>
      <c r="H285" s="90">
        <v>49</v>
      </c>
      <c r="I285" s="90">
        <v>48</v>
      </c>
      <c r="J285" s="72" t="s">
        <v>1084</v>
      </c>
      <c r="K285" s="9">
        <v>6576269</v>
      </c>
      <c r="L285" s="9">
        <v>6930014</v>
      </c>
      <c r="M285" s="9">
        <v>6966315</v>
      </c>
    </row>
    <row r="286" spans="1:13" s="2" customFormat="1" ht="24" customHeight="1">
      <c r="A286" s="91"/>
      <c r="B286" s="75"/>
      <c r="C286" s="75"/>
      <c r="D286" s="89"/>
      <c r="E286" s="75"/>
      <c r="F286" s="89"/>
      <c r="G286" s="90"/>
      <c r="H286" s="90"/>
      <c r="I286" s="90"/>
      <c r="J286" s="72" t="s">
        <v>1336</v>
      </c>
      <c r="K286" s="9">
        <v>229559</v>
      </c>
      <c r="L286" s="9">
        <v>236856</v>
      </c>
      <c r="M286" s="9">
        <v>236856</v>
      </c>
    </row>
    <row r="287" spans="1:13" s="2" customFormat="1" ht="32.25" customHeight="1">
      <c r="A287" s="91" t="s">
        <v>1206</v>
      </c>
      <c r="B287" s="75" t="s">
        <v>19</v>
      </c>
      <c r="C287" s="75" t="s">
        <v>237</v>
      </c>
      <c r="D287" s="89" t="s">
        <v>936</v>
      </c>
      <c r="E287" s="75" t="s">
        <v>239</v>
      </c>
      <c r="F287" s="89" t="s">
        <v>52</v>
      </c>
      <c r="G287" s="90">
        <v>40</v>
      </c>
      <c r="H287" s="90">
        <v>40</v>
      </c>
      <c r="I287" s="90">
        <v>34</v>
      </c>
      <c r="J287" s="72" t="s">
        <v>1073</v>
      </c>
      <c r="K287" s="9">
        <v>5445790</v>
      </c>
      <c r="L287" s="9">
        <v>5390161</v>
      </c>
      <c r="M287" s="9">
        <v>5396701</v>
      </c>
    </row>
    <row r="288" spans="1:13" s="2" customFormat="1" ht="63.75" customHeight="1">
      <c r="A288" s="91"/>
      <c r="B288" s="75"/>
      <c r="C288" s="75"/>
      <c r="D288" s="89"/>
      <c r="E288" s="75"/>
      <c r="F288" s="89"/>
      <c r="G288" s="90"/>
      <c r="H288" s="90"/>
      <c r="I288" s="90"/>
      <c r="J288" s="72" t="s">
        <v>1074</v>
      </c>
      <c r="K288" s="9">
        <v>191247</v>
      </c>
      <c r="L288" s="9">
        <v>181844</v>
      </c>
      <c r="M288" s="9">
        <v>181844</v>
      </c>
    </row>
    <row r="289" spans="1:13" s="2" customFormat="1" ht="32.25" customHeight="1">
      <c r="A289" s="91" t="s">
        <v>1207</v>
      </c>
      <c r="B289" s="75" t="s">
        <v>19</v>
      </c>
      <c r="C289" s="75" t="s">
        <v>237</v>
      </c>
      <c r="D289" s="89" t="s">
        <v>937</v>
      </c>
      <c r="E289" s="75" t="s">
        <v>239</v>
      </c>
      <c r="F289" s="89" t="s">
        <v>52</v>
      </c>
      <c r="G289" s="90">
        <v>10</v>
      </c>
      <c r="H289" s="90">
        <v>9</v>
      </c>
      <c r="I289" s="90">
        <v>10</v>
      </c>
      <c r="J289" s="72" t="s">
        <v>1073</v>
      </c>
      <c r="K289" s="9">
        <v>109081</v>
      </c>
      <c r="L289" s="9">
        <v>100470</v>
      </c>
      <c r="M289" s="9">
        <v>100920</v>
      </c>
    </row>
    <row r="290" spans="1:13" s="2" customFormat="1" ht="60" customHeight="1">
      <c r="A290" s="91"/>
      <c r="B290" s="75"/>
      <c r="C290" s="75"/>
      <c r="D290" s="89"/>
      <c r="E290" s="75"/>
      <c r="F290" s="89"/>
      <c r="G290" s="90"/>
      <c r="H290" s="90"/>
      <c r="I290" s="90"/>
      <c r="J290" s="72" t="s">
        <v>1074</v>
      </c>
      <c r="K290" s="9">
        <v>3561</v>
      </c>
      <c r="L290" s="9">
        <v>3077</v>
      </c>
      <c r="M290" s="9">
        <v>3077</v>
      </c>
    </row>
    <row r="291" spans="1:13" s="2" customFormat="1" ht="27.75" customHeight="1">
      <c r="A291" s="91" t="s">
        <v>1208</v>
      </c>
      <c r="B291" s="75" t="s">
        <v>19</v>
      </c>
      <c r="C291" s="75" t="s">
        <v>237</v>
      </c>
      <c r="D291" s="89" t="s">
        <v>938</v>
      </c>
      <c r="E291" s="75" t="s">
        <v>239</v>
      </c>
      <c r="F291" s="89" t="s">
        <v>52</v>
      </c>
      <c r="G291" s="90">
        <v>4</v>
      </c>
      <c r="H291" s="90">
        <v>4</v>
      </c>
      <c r="I291" s="90">
        <v>4</v>
      </c>
      <c r="J291" s="72" t="s">
        <v>1073</v>
      </c>
      <c r="K291" s="9">
        <v>710883</v>
      </c>
      <c r="L291" s="9">
        <v>701350</v>
      </c>
      <c r="M291" s="9">
        <v>705288</v>
      </c>
    </row>
    <row r="292" spans="1:13" s="2" customFormat="1" ht="27.75" customHeight="1">
      <c r="A292" s="91"/>
      <c r="B292" s="75"/>
      <c r="C292" s="75"/>
      <c r="D292" s="89"/>
      <c r="E292" s="75"/>
      <c r="F292" s="89"/>
      <c r="G292" s="90"/>
      <c r="H292" s="90"/>
      <c r="I292" s="90"/>
      <c r="J292" s="72" t="s">
        <v>1074</v>
      </c>
      <c r="K292" s="9">
        <v>23602</v>
      </c>
      <c r="L292" s="9">
        <v>21464</v>
      </c>
      <c r="M292" s="9">
        <v>21464</v>
      </c>
    </row>
    <row r="293" spans="1:13" s="2" customFormat="1" ht="27.75" customHeight="1">
      <c r="A293" s="91"/>
      <c r="B293" s="75"/>
      <c r="C293" s="75"/>
      <c r="D293" s="89"/>
      <c r="E293" s="75"/>
      <c r="F293" s="89"/>
      <c r="G293" s="90">
        <v>0</v>
      </c>
      <c r="H293" s="90">
        <v>2</v>
      </c>
      <c r="I293" s="90">
        <v>2</v>
      </c>
      <c r="J293" s="72" t="s">
        <v>1084</v>
      </c>
      <c r="K293" s="9">
        <v>0</v>
      </c>
      <c r="L293" s="9">
        <v>464521</v>
      </c>
      <c r="M293" s="9">
        <v>466954</v>
      </c>
    </row>
    <row r="294" spans="1:13" s="2" customFormat="1" ht="27.75" customHeight="1">
      <c r="A294" s="91"/>
      <c r="B294" s="75"/>
      <c r="C294" s="75"/>
      <c r="D294" s="89"/>
      <c r="E294" s="75"/>
      <c r="F294" s="89"/>
      <c r="G294" s="90"/>
      <c r="H294" s="90"/>
      <c r="I294" s="90"/>
      <c r="J294" s="72" t="s">
        <v>1085</v>
      </c>
      <c r="K294" s="9">
        <v>0</v>
      </c>
      <c r="L294" s="9">
        <v>15877</v>
      </c>
      <c r="M294" s="9">
        <v>15877</v>
      </c>
    </row>
    <row r="295" spans="1:13" s="2" customFormat="1" ht="32.25" customHeight="1">
      <c r="A295" s="91" t="s">
        <v>1209</v>
      </c>
      <c r="B295" s="75" t="s">
        <v>19</v>
      </c>
      <c r="C295" s="75" t="s">
        <v>237</v>
      </c>
      <c r="D295" s="89" t="s">
        <v>939</v>
      </c>
      <c r="E295" s="75" t="s">
        <v>239</v>
      </c>
      <c r="F295" s="89" t="s">
        <v>52</v>
      </c>
      <c r="G295" s="90">
        <v>252</v>
      </c>
      <c r="H295" s="90">
        <v>252</v>
      </c>
      <c r="I295" s="90">
        <v>252</v>
      </c>
      <c r="J295" s="72" t="s">
        <v>1073</v>
      </c>
      <c r="K295" s="9">
        <v>25414039</v>
      </c>
      <c r="L295" s="9">
        <v>26842427</v>
      </c>
      <c r="M295" s="9">
        <v>26887987</v>
      </c>
    </row>
    <row r="296" spans="1:13" s="2" customFormat="1" ht="51" customHeight="1">
      <c r="A296" s="91"/>
      <c r="B296" s="75"/>
      <c r="C296" s="75"/>
      <c r="D296" s="89"/>
      <c r="E296" s="75"/>
      <c r="F296" s="89"/>
      <c r="G296" s="90"/>
      <c r="H296" s="90"/>
      <c r="I296" s="90"/>
      <c r="J296" s="72" t="s">
        <v>1074</v>
      </c>
      <c r="K296" s="9">
        <v>744262</v>
      </c>
      <c r="L296" s="9">
        <v>668397</v>
      </c>
      <c r="M296" s="9">
        <v>668397</v>
      </c>
    </row>
    <row r="297" spans="1:13" s="2" customFormat="1" ht="32.25" customHeight="1">
      <c r="A297" s="91" t="s">
        <v>1210</v>
      </c>
      <c r="B297" s="75" t="s">
        <v>19</v>
      </c>
      <c r="C297" s="75" t="s">
        <v>237</v>
      </c>
      <c r="D297" s="89" t="s">
        <v>940</v>
      </c>
      <c r="E297" s="75" t="s">
        <v>239</v>
      </c>
      <c r="F297" s="89" t="s">
        <v>52</v>
      </c>
      <c r="G297" s="90">
        <v>3</v>
      </c>
      <c r="H297" s="90">
        <v>3</v>
      </c>
      <c r="I297" s="90">
        <v>3</v>
      </c>
      <c r="J297" s="72" t="s">
        <v>1073</v>
      </c>
      <c r="K297" s="9">
        <v>39641</v>
      </c>
      <c r="L297" s="9">
        <v>42513</v>
      </c>
      <c r="M297" s="9">
        <v>42560</v>
      </c>
    </row>
    <row r="298" spans="1:13" s="2" customFormat="1" ht="60" customHeight="1">
      <c r="A298" s="91"/>
      <c r="B298" s="75"/>
      <c r="C298" s="75"/>
      <c r="D298" s="89"/>
      <c r="E298" s="75"/>
      <c r="F298" s="89"/>
      <c r="G298" s="90"/>
      <c r="H298" s="90"/>
      <c r="I298" s="90"/>
      <c r="J298" s="72" t="s">
        <v>1074</v>
      </c>
      <c r="K298" s="9">
        <v>1126</v>
      </c>
      <c r="L298" s="9">
        <v>1111</v>
      </c>
      <c r="M298" s="9">
        <v>1111</v>
      </c>
    </row>
    <row r="299" spans="1:13" s="2" customFormat="1" ht="27.75" customHeight="1">
      <c r="A299" s="91" t="s">
        <v>1211</v>
      </c>
      <c r="B299" s="75" t="s">
        <v>19</v>
      </c>
      <c r="C299" s="75" t="s">
        <v>237</v>
      </c>
      <c r="D299" s="89" t="s">
        <v>941</v>
      </c>
      <c r="E299" s="75" t="s">
        <v>239</v>
      </c>
      <c r="F299" s="89" t="s">
        <v>52</v>
      </c>
      <c r="G299" s="90">
        <v>58</v>
      </c>
      <c r="H299" s="90">
        <v>58</v>
      </c>
      <c r="I299" s="90">
        <v>50</v>
      </c>
      <c r="J299" s="72" t="s">
        <v>1073</v>
      </c>
      <c r="K299" s="9">
        <v>8141030</v>
      </c>
      <c r="L299" s="9">
        <v>8431365</v>
      </c>
      <c r="M299" s="9">
        <v>8440613</v>
      </c>
    </row>
    <row r="300" spans="1:13" s="2" customFormat="1" ht="27.75" customHeight="1">
      <c r="A300" s="91"/>
      <c r="B300" s="75"/>
      <c r="C300" s="75"/>
      <c r="D300" s="89"/>
      <c r="E300" s="75"/>
      <c r="F300" s="89"/>
      <c r="G300" s="90"/>
      <c r="H300" s="90"/>
      <c r="I300" s="90"/>
      <c r="J300" s="72" t="s">
        <v>1074</v>
      </c>
      <c r="K300" s="9">
        <v>231275</v>
      </c>
      <c r="L300" s="9">
        <v>220253</v>
      </c>
      <c r="M300" s="9">
        <v>220253</v>
      </c>
    </row>
    <row r="301" spans="1:13" s="2" customFormat="1" ht="27.75" customHeight="1">
      <c r="A301" s="91"/>
      <c r="B301" s="75"/>
      <c r="C301" s="75"/>
      <c r="D301" s="89"/>
      <c r="E301" s="75"/>
      <c r="F301" s="89"/>
      <c r="G301" s="90">
        <v>14</v>
      </c>
      <c r="H301" s="90">
        <v>14</v>
      </c>
      <c r="I301" s="90">
        <v>14</v>
      </c>
      <c r="J301" s="72" t="s">
        <v>1084</v>
      </c>
      <c r="K301" s="9">
        <v>1878934</v>
      </c>
      <c r="L301" s="9">
        <v>1980004</v>
      </c>
      <c r="M301" s="9">
        <v>1990376</v>
      </c>
    </row>
    <row r="302" spans="1:13" s="2" customFormat="1" ht="27.75" customHeight="1">
      <c r="A302" s="91"/>
      <c r="B302" s="75"/>
      <c r="C302" s="75"/>
      <c r="D302" s="89"/>
      <c r="E302" s="75"/>
      <c r="F302" s="89"/>
      <c r="G302" s="90"/>
      <c r="H302" s="90"/>
      <c r="I302" s="90"/>
      <c r="J302" s="72" t="s">
        <v>1085</v>
      </c>
      <c r="K302" s="9">
        <v>65588</v>
      </c>
      <c r="L302" s="9">
        <v>67673</v>
      </c>
      <c r="M302" s="9">
        <v>67673</v>
      </c>
    </row>
    <row r="303" spans="1:13" s="2" customFormat="1" ht="39.75" customHeight="1">
      <c r="A303" s="91" t="s">
        <v>1212</v>
      </c>
      <c r="B303" s="75" t="s">
        <v>19</v>
      </c>
      <c r="C303" s="75" t="s">
        <v>237</v>
      </c>
      <c r="D303" s="89" t="s">
        <v>942</v>
      </c>
      <c r="E303" s="75" t="s">
        <v>239</v>
      </c>
      <c r="F303" s="89" t="s">
        <v>52</v>
      </c>
      <c r="G303" s="90">
        <v>1</v>
      </c>
      <c r="H303" s="90">
        <v>1</v>
      </c>
      <c r="I303" s="90">
        <v>1</v>
      </c>
      <c r="J303" s="72" t="s">
        <v>1084</v>
      </c>
      <c r="K303" s="9">
        <v>230079</v>
      </c>
      <c r="L303" s="9">
        <v>232260</v>
      </c>
      <c r="M303" s="9">
        <v>233477</v>
      </c>
    </row>
    <row r="304" spans="1:13" s="2" customFormat="1" ht="40.5" customHeight="1">
      <c r="A304" s="91"/>
      <c r="B304" s="75"/>
      <c r="C304" s="75"/>
      <c r="D304" s="89"/>
      <c r="E304" s="75"/>
      <c r="F304" s="89"/>
      <c r="G304" s="90"/>
      <c r="H304" s="90"/>
      <c r="I304" s="90"/>
      <c r="J304" s="72" t="s">
        <v>1085</v>
      </c>
      <c r="K304" s="9">
        <v>8031</v>
      </c>
      <c r="L304" s="9">
        <v>7938</v>
      </c>
      <c r="M304" s="9">
        <v>7938</v>
      </c>
    </row>
    <row r="305" spans="1:13" s="2" customFormat="1" ht="40.5" customHeight="1">
      <c r="A305" s="91" t="s">
        <v>1213</v>
      </c>
      <c r="B305" s="75" t="s">
        <v>19</v>
      </c>
      <c r="C305" s="75" t="s">
        <v>237</v>
      </c>
      <c r="D305" s="89" t="s">
        <v>943</v>
      </c>
      <c r="E305" s="75" t="s">
        <v>239</v>
      </c>
      <c r="F305" s="89" t="s">
        <v>52</v>
      </c>
      <c r="G305" s="90">
        <v>73</v>
      </c>
      <c r="H305" s="90">
        <v>73</v>
      </c>
      <c r="I305" s="90">
        <v>73</v>
      </c>
      <c r="J305" s="72" t="s">
        <v>1073</v>
      </c>
      <c r="K305" s="9">
        <v>5863049</v>
      </c>
      <c r="L305" s="9">
        <v>6440948</v>
      </c>
      <c r="M305" s="9">
        <v>6463908</v>
      </c>
    </row>
    <row r="306" spans="1:13" s="2" customFormat="1" ht="48" customHeight="1">
      <c r="A306" s="91"/>
      <c r="B306" s="75"/>
      <c r="C306" s="75"/>
      <c r="D306" s="89"/>
      <c r="E306" s="75"/>
      <c r="F306" s="89"/>
      <c r="G306" s="90"/>
      <c r="H306" s="90"/>
      <c r="I306" s="90"/>
      <c r="J306" s="72" t="s">
        <v>1074</v>
      </c>
      <c r="K306" s="9">
        <v>250519</v>
      </c>
      <c r="L306" s="9">
        <v>240079</v>
      </c>
      <c r="M306" s="9">
        <v>240079</v>
      </c>
    </row>
    <row r="307" spans="1:13" s="2" customFormat="1" ht="38.25" customHeight="1">
      <c r="A307" s="91" t="s">
        <v>1214</v>
      </c>
      <c r="B307" s="75" t="s">
        <v>19</v>
      </c>
      <c r="C307" s="75" t="s">
        <v>237</v>
      </c>
      <c r="D307" s="89" t="s">
        <v>944</v>
      </c>
      <c r="E307" s="75" t="s">
        <v>239</v>
      </c>
      <c r="F307" s="89" t="s">
        <v>52</v>
      </c>
      <c r="G307" s="90">
        <v>0</v>
      </c>
      <c r="H307" s="90">
        <v>1</v>
      </c>
      <c r="I307" s="90">
        <v>1</v>
      </c>
      <c r="J307" s="72" t="s">
        <v>1073</v>
      </c>
      <c r="K307" s="9">
        <v>0</v>
      </c>
      <c r="L307" s="9">
        <v>8601</v>
      </c>
      <c r="M307" s="9">
        <v>8632</v>
      </c>
    </row>
    <row r="308" spans="1:13" s="2" customFormat="1" ht="51.75" customHeight="1">
      <c r="A308" s="91"/>
      <c r="B308" s="75"/>
      <c r="C308" s="75"/>
      <c r="D308" s="89"/>
      <c r="E308" s="75"/>
      <c r="F308" s="89"/>
      <c r="G308" s="90"/>
      <c r="H308" s="90"/>
      <c r="I308" s="90"/>
      <c r="J308" s="72" t="s">
        <v>1074</v>
      </c>
      <c r="K308" s="9">
        <v>0</v>
      </c>
      <c r="L308" s="9">
        <v>321</v>
      </c>
      <c r="M308" s="9">
        <v>321</v>
      </c>
    </row>
    <row r="309" spans="1:13" s="2" customFormat="1" ht="37.5" customHeight="1">
      <c r="A309" s="91" t="s">
        <v>1215</v>
      </c>
      <c r="B309" s="75" t="s">
        <v>19</v>
      </c>
      <c r="C309" s="75" t="s">
        <v>237</v>
      </c>
      <c r="D309" s="89" t="s">
        <v>945</v>
      </c>
      <c r="E309" s="75" t="s">
        <v>239</v>
      </c>
      <c r="F309" s="89" t="s">
        <v>52</v>
      </c>
      <c r="G309" s="90">
        <v>44</v>
      </c>
      <c r="H309" s="90">
        <v>44</v>
      </c>
      <c r="I309" s="90">
        <v>42</v>
      </c>
      <c r="J309" s="72" t="s">
        <v>1073</v>
      </c>
      <c r="K309" s="9">
        <v>4773803</v>
      </c>
      <c r="L309" s="9">
        <v>4817522</v>
      </c>
      <c r="M309" s="9">
        <v>4858163</v>
      </c>
    </row>
    <row r="310" spans="1:13" s="2" customFormat="1" ht="41.25" customHeight="1">
      <c r="A310" s="91"/>
      <c r="B310" s="75"/>
      <c r="C310" s="75"/>
      <c r="D310" s="89"/>
      <c r="E310" s="75"/>
      <c r="F310" s="89"/>
      <c r="G310" s="90"/>
      <c r="H310" s="90"/>
      <c r="I310" s="90"/>
      <c r="J310" s="72" t="s">
        <v>1074</v>
      </c>
      <c r="K310" s="9">
        <v>141038</v>
      </c>
      <c r="L310" s="9">
        <v>130088</v>
      </c>
      <c r="M310" s="9">
        <v>130088</v>
      </c>
    </row>
    <row r="311" spans="1:13" s="2" customFormat="1" ht="38.25" customHeight="1">
      <c r="A311" s="91" t="s">
        <v>1216</v>
      </c>
      <c r="B311" s="75" t="s">
        <v>19</v>
      </c>
      <c r="C311" s="75" t="s">
        <v>237</v>
      </c>
      <c r="D311" s="89" t="s">
        <v>946</v>
      </c>
      <c r="E311" s="75" t="s">
        <v>239</v>
      </c>
      <c r="F311" s="89" t="s">
        <v>52</v>
      </c>
      <c r="G311" s="90">
        <v>1</v>
      </c>
      <c r="H311" s="90">
        <v>1</v>
      </c>
      <c r="I311" s="90">
        <v>1</v>
      </c>
      <c r="J311" s="72" t="s">
        <v>1073</v>
      </c>
      <c r="K311" s="9">
        <v>185997</v>
      </c>
      <c r="L311" s="9">
        <v>179808</v>
      </c>
      <c r="M311" s="9">
        <v>181325</v>
      </c>
    </row>
    <row r="312" spans="1:13" s="2" customFormat="1" ht="42.75" customHeight="1">
      <c r="A312" s="91"/>
      <c r="B312" s="75"/>
      <c r="C312" s="75"/>
      <c r="D312" s="89"/>
      <c r="E312" s="75"/>
      <c r="F312" s="89"/>
      <c r="G312" s="90"/>
      <c r="H312" s="90"/>
      <c r="I312" s="90"/>
      <c r="J312" s="72" t="s">
        <v>1074</v>
      </c>
      <c r="K312" s="9">
        <v>5495</v>
      </c>
      <c r="L312" s="9">
        <v>4855</v>
      </c>
      <c r="M312" s="9">
        <v>4855</v>
      </c>
    </row>
    <row r="313" spans="1:13" s="2" customFormat="1" ht="42.75" customHeight="1">
      <c r="A313" s="91" t="s">
        <v>1217</v>
      </c>
      <c r="B313" s="75" t="s">
        <v>19</v>
      </c>
      <c r="C313" s="75" t="s">
        <v>237</v>
      </c>
      <c r="D313" s="89" t="s">
        <v>947</v>
      </c>
      <c r="E313" s="75" t="s">
        <v>239</v>
      </c>
      <c r="F313" s="89" t="s">
        <v>52</v>
      </c>
      <c r="G313" s="90">
        <v>25</v>
      </c>
      <c r="H313" s="90">
        <v>23</v>
      </c>
      <c r="I313" s="90">
        <v>23</v>
      </c>
      <c r="J313" s="72" t="s">
        <v>1084</v>
      </c>
      <c r="K313" s="9">
        <v>3355239</v>
      </c>
      <c r="L313" s="9">
        <v>3252864</v>
      </c>
      <c r="M313" s="9">
        <v>3269903</v>
      </c>
    </row>
    <row r="314" spans="1:13" s="2" customFormat="1" ht="44.25" customHeight="1">
      <c r="A314" s="91"/>
      <c r="B314" s="75"/>
      <c r="C314" s="75"/>
      <c r="D314" s="89"/>
      <c r="E314" s="75"/>
      <c r="F314" s="89"/>
      <c r="G314" s="90"/>
      <c r="H314" s="90"/>
      <c r="I314" s="90"/>
      <c r="J314" s="72" t="s">
        <v>1085</v>
      </c>
      <c r="K314" s="9">
        <v>117122</v>
      </c>
      <c r="L314" s="9">
        <v>111177</v>
      </c>
      <c r="M314" s="9">
        <v>111177</v>
      </c>
    </row>
    <row r="315" spans="1:13" s="2" customFormat="1" ht="44.25" customHeight="1">
      <c r="A315" s="91" t="s">
        <v>1218</v>
      </c>
      <c r="B315" s="75" t="s">
        <v>19</v>
      </c>
      <c r="C315" s="75" t="s">
        <v>237</v>
      </c>
      <c r="D315" s="89" t="s">
        <v>948</v>
      </c>
      <c r="E315" s="75" t="s">
        <v>239</v>
      </c>
      <c r="F315" s="89" t="s">
        <v>52</v>
      </c>
      <c r="G315" s="90">
        <v>49</v>
      </c>
      <c r="H315" s="90">
        <v>49</v>
      </c>
      <c r="I315" s="90">
        <v>48</v>
      </c>
      <c r="J315" s="72" t="s">
        <v>1073</v>
      </c>
      <c r="K315" s="9">
        <v>5316281</v>
      </c>
      <c r="L315" s="9">
        <v>5364966</v>
      </c>
      <c r="M315" s="9">
        <v>5410226</v>
      </c>
    </row>
    <row r="316" spans="1:13" s="2" customFormat="1" ht="32.25" customHeight="1">
      <c r="A316" s="91"/>
      <c r="B316" s="75"/>
      <c r="C316" s="75"/>
      <c r="D316" s="89"/>
      <c r="E316" s="75"/>
      <c r="F316" s="89"/>
      <c r="G316" s="90"/>
      <c r="H316" s="90"/>
      <c r="I316" s="90"/>
      <c r="J316" s="72" t="s">
        <v>1074</v>
      </c>
      <c r="K316" s="9">
        <v>157064</v>
      </c>
      <c r="L316" s="9">
        <v>144871</v>
      </c>
      <c r="M316" s="9">
        <v>144871</v>
      </c>
    </row>
    <row r="317" spans="1:13" s="2" customFormat="1" ht="41.25" customHeight="1">
      <c r="A317" s="91" t="s">
        <v>1219</v>
      </c>
      <c r="B317" s="75" t="s">
        <v>19</v>
      </c>
      <c r="C317" s="75" t="s">
        <v>237</v>
      </c>
      <c r="D317" s="89" t="s">
        <v>949</v>
      </c>
      <c r="E317" s="75" t="s">
        <v>239</v>
      </c>
      <c r="F317" s="89" t="s">
        <v>52</v>
      </c>
      <c r="G317" s="90">
        <v>1</v>
      </c>
      <c r="H317" s="90">
        <v>1</v>
      </c>
      <c r="I317" s="90">
        <v>1</v>
      </c>
      <c r="J317" s="72" t="s">
        <v>1073</v>
      </c>
      <c r="K317" s="9">
        <v>185997</v>
      </c>
      <c r="L317" s="9">
        <v>179808</v>
      </c>
      <c r="M317" s="9">
        <v>181325</v>
      </c>
    </row>
    <row r="318" spans="1:13" s="2" customFormat="1" ht="40.5" customHeight="1">
      <c r="A318" s="91"/>
      <c r="B318" s="75"/>
      <c r="C318" s="75"/>
      <c r="D318" s="89"/>
      <c r="E318" s="75"/>
      <c r="F318" s="89"/>
      <c r="G318" s="90"/>
      <c r="H318" s="90"/>
      <c r="I318" s="90"/>
      <c r="J318" s="72" t="s">
        <v>1074</v>
      </c>
      <c r="K318" s="9">
        <v>5495</v>
      </c>
      <c r="L318" s="9">
        <v>4855</v>
      </c>
      <c r="M318" s="9">
        <v>4855</v>
      </c>
    </row>
    <row r="319" spans="1:13" s="2" customFormat="1" ht="37.5" customHeight="1">
      <c r="A319" s="91" t="s">
        <v>1220</v>
      </c>
      <c r="B319" s="75" t="s">
        <v>19</v>
      </c>
      <c r="C319" s="75" t="s">
        <v>237</v>
      </c>
      <c r="D319" s="89" t="s">
        <v>950</v>
      </c>
      <c r="E319" s="75" t="s">
        <v>239</v>
      </c>
      <c r="F319" s="89" t="s">
        <v>52</v>
      </c>
      <c r="G319" s="90">
        <v>16</v>
      </c>
      <c r="H319" s="90">
        <v>16</v>
      </c>
      <c r="I319" s="90">
        <v>16</v>
      </c>
      <c r="J319" s="72" t="s">
        <v>1073</v>
      </c>
      <c r="K319" s="9">
        <v>1651533</v>
      </c>
      <c r="L319" s="9">
        <v>1666760</v>
      </c>
      <c r="M319" s="9">
        <v>1669267</v>
      </c>
    </row>
    <row r="320" spans="1:13" s="2" customFormat="1" ht="49.5" customHeight="1">
      <c r="A320" s="91"/>
      <c r="B320" s="75"/>
      <c r="C320" s="75"/>
      <c r="D320" s="89"/>
      <c r="E320" s="75"/>
      <c r="F320" s="89"/>
      <c r="G320" s="90"/>
      <c r="H320" s="90"/>
      <c r="I320" s="90"/>
      <c r="J320" s="72" t="s">
        <v>1074</v>
      </c>
      <c r="K320" s="9">
        <v>87008</v>
      </c>
      <c r="L320" s="9">
        <v>75594</v>
      </c>
      <c r="M320" s="9">
        <v>75594</v>
      </c>
    </row>
    <row r="321" spans="1:13" s="2" customFormat="1" ht="41.25" customHeight="1">
      <c r="A321" s="91" t="s">
        <v>1221</v>
      </c>
      <c r="B321" s="75" t="s">
        <v>19</v>
      </c>
      <c r="C321" s="75" t="s">
        <v>237</v>
      </c>
      <c r="D321" s="89" t="s">
        <v>951</v>
      </c>
      <c r="E321" s="75" t="s">
        <v>239</v>
      </c>
      <c r="F321" s="89" t="s">
        <v>52</v>
      </c>
      <c r="G321" s="90">
        <v>5</v>
      </c>
      <c r="H321" s="90">
        <v>5</v>
      </c>
      <c r="I321" s="90">
        <v>7</v>
      </c>
      <c r="J321" s="72" t="s">
        <v>1073</v>
      </c>
      <c r="K321" s="9">
        <v>516104</v>
      </c>
      <c r="L321" s="9">
        <v>520862</v>
      </c>
      <c r="M321" s="9">
        <v>521646</v>
      </c>
    </row>
    <row r="322" spans="1:13" s="2" customFormat="1" ht="51" customHeight="1">
      <c r="A322" s="91"/>
      <c r="B322" s="75"/>
      <c r="C322" s="75"/>
      <c r="D322" s="89"/>
      <c r="E322" s="75"/>
      <c r="F322" s="89"/>
      <c r="G322" s="90"/>
      <c r="H322" s="90"/>
      <c r="I322" s="90"/>
      <c r="J322" s="72" t="s">
        <v>1074</v>
      </c>
      <c r="K322" s="9">
        <v>27190</v>
      </c>
      <c r="L322" s="9">
        <v>23623</v>
      </c>
      <c r="M322" s="9">
        <v>23623</v>
      </c>
    </row>
    <row r="323" spans="1:13" s="2" customFormat="1" ht="39.75" customHeight="1">
      <c r="A323" s="91" t="s">
        <v>1222</v>
      </c>
      <c r="B323" s="75" t="s">
        <v>19</v>
      </c>
      <c r="C323" s="75" t="s">
        <v>237</v>
      </c>
      <c r="D323" s="89" t="s">
        <v>952</v>
      </c>
      <c r="E323" s="75" t="s">
        <v>239</v>
      </c>
      <c r="F323" s="89" t="s">
        <v>52</v>
      </c>
      <c r="G323" s="90">
        <v>6</v>
      </c>
      <c r="H323" s="90">
        <v>6</v>
      </c>
      <c r="I323" s="90">
        <v>6</v>
      </c>
      <c r="J323" s="72" t="s">
        <v>1073</v>
      </c>
      <c r="K323" s="9">
        <v>65296</v>
      </c>
      <c r="L323" s="9">
        <v>68962</v>
      </c>
      <c r="M323" s="9">
        <v>69054</v>
      </c>
    </row>
    <row r="324" spans="1:13" s="2" customFormat="1" ht="46.5" customHeight="1">
      <c r="A324" s="91"/>
      <c r="B324" s="75"/>
      <c r="C324" s="75"/>
      <c r="D324" s="89"/>
      <c r="E324" s="75"/>
      <c r="F324" s="89"/>
      <c r="G324" s="90"/>
      <c r="H324" s="90"/>
      <c r="I324" s="90"/>
      <c r="J324" s="72" t="s">
        <v>1074</v>
      </c>
      <c r="K324" s="9">
        <v>2799</v>
      </c>
      <c r="L324" s="9">
        <v>2582</v>
      </c>
      <c r="M324" s="9">
        <v>2582</v>
      </c>
    </row>
    <row r="325" spans="1:13" s="2" customFormat="1" ht="40.5" customHeight="1">
      <c r="A325" s="91" t="s">
        <v>1223</v>
      </c>
      <c r="B325" s="75" t="s">
        <v>19</v>
      </c>
      <c r="C325" s="75" t="s">
        <v>237</v>
      </c>
      <c r="D325" s="89" t="s">
        <v>953</v>
      </c>
      <c r="E325" s="75" t="s">
        <v>239</v>
      </c>
      <c r="F325" s="89" t="s">
        <v>52</v>
      </c>
      <c r="G325" s="90">
        <v>87</v>
      </c>
      <c r="H325" s="90">
        <v>95</v>
      </c>
      <c r="I325" s="90">
        <v>95</v>
      </c>
      <c r="J325" s="72" t="s">
        <v>1073</v>
      </c>
      <c r="K325" s="9">
        <v>6099889</v>
      </c>
      <c r="L325" s="9">
        <v>6793048</v>
      </c>
      <c r="M325" s="9">
        <v>6810868</v>
      </c>
    </row>
    <row r="326" spans="1:13" s="2" customFormat="1" ht="37.5" customHeight="1">
      <c r="A326" s="91"/>
      <c r="B326" s="75"/>
      <c r="C326" s="75"/>
      <c r="D326" s="89"/>
      <c r="E326" s="75"/>
      <c r="F326" s="89"/>
      <c r="G326" s="90"/>
      <c r="H326" s="90"/>
      <c r="I326" s="90"/>
      <c r="J326" s="72" t="s">
        <v>1074</v>
      </c>
      <c r="K326" s="9">
        <v>339514</v>
      </c>
      <c r="L326" s="9">
        <v>332235</v>
      </c>
      <c r="M326" s="9">
        <v>332235</v>
      </c>
    </row>
    <row r="327" spans="1:13" s="2" customFormat="1" ht="42.75" customHeight="1">
      <c r="A327" s="91" t="s">
        <v>1224</v>
      </c>
      <c r="B327" s="75" t="s">
        <v>19</v>
      </c>
      <c r="C327" s="75" t="s">
        <v>237</v>
      </c>
      <c r="D327" s="89" t="s">
        <v>954</v>
      </c>
      <c r="E327" s="75" t="s">
        <v>239</v>
      </c>
      <c r="F327" s="89" t="s">
        <v>52</v>
      </c>
      <c r="G327" s="90">
        <v>121</v>
      </c>
      <c r="H327" s="90">
        <v>121</v>
      </c>
      <c r="I327" s="90">
        <v>119</v>
      </c>
      <c r="J327" s="72" t="s">
        <v>1073</v>
      </c>
      <c r="K327" s="9">
        <v>10530030</v>
      </c>
      <c r="L327" s="9">
        <v>11489274</v>
      </c>
      <c r="M327" s="9">
        <v>11532754</v>
      </c>
    </row>
    <row r="328" spans="1:13" s="2" customFormat="1" ht="37.5" customHeight="1">
      <c r="A328" s="91"/>
      <c r="B328" s="75"/>
      <c r="C328" s="75"/>
      <c r="D328" s="89"/>
      <c r="E328" s="75"/>
      <c r="F328" s="89"/>
      <c r="G328" s="90"/>
      <c r="H328" s="90"/>
      <c r="I328" s="90"/>
      <c r="J328" s="72" t="s">
        <v>1074</v>
      </c>
      <c r="K328" s="9">
        <v>531229</v>
      </c>
      <c r="L328" s="9">
        <v>485902</v>
      </c>
      <c r="M328" s="9">
        <v>485902</v>
      </c>
    </row>
    <row r="329" spans="1:13" s="2" customFormat="1" ht="37.5" customHeight="1">
      <c r="A329" s="91" t="s">
        <v>1225</v>
      </c>
      <c r="B329" s="75" t="s">
        <v>19</v>
      </c>
      <c r="C329" s="75" t="s">
        <v>237</v>
      </c>
      <c r="D329" s="89" t="s">
        <v>955</v>
      </c>
      <c r="E329" s="75" t="s">
        <v>239</v>
      </c>
      <c r="F329" s="89" t="s">
        <v>52</v>
      </c>
      <c r="G329" s="90">
        <v>1</v>
      </c>
      <c r="H329" s="90">
        <v>1</v>
      </c>
      <c r="I329" s="90">
        <v>1</v>
      </c>
      <c r="J329" s="72" t="s">
        <v>1073</v>
      </c>
      <c r="K329" s="9">
        <v>9635</v>
      </c>
      <c r="L329" s="9">
        <v>10118</v>
      </c>
      <c r="M329" s="9">
        <v>10158</v>
      </c>
    </row>
    <row r="330" spans="1:13" s="2" customFormat="1" ht="43.5" customHeight="1">
      <c r="A330" s="91"/>
      <c r="B330" s="75"/>
      <c r="C330" s="75"/>
      <c r="D330" s="89"/>
      <c r="E330" s="75"/>
      <c r="F330" s="89"/>
      <c r="G330" s="90"/>
      <c r="H330" s="90"/>
      <c r="I330" s="90"/>
      <c r="J330" s="72" t="s">
        <v>1074</v>
      </c>
      <c r="K330" s="9">
        <v>553</v>
      </c>
      <c r="L330" s="9">
        <v>474</v>
      </c>
      <c r="M330" s="9">
        <v>474</v>
      </c>
    </row>
    <row r="331" spans="1:13" s="2" customFormat="1" ht="44.25" customHeight="1">
      <c r="A331" s="91" t="s">
        <v>1226</v>
      </c>
      <c r="B331" s="75" t="s">
        <v>19</v>
      </c>
      <c r="C331" s="75" t="s">
        <v>237</v>
      </c>
      <c r="D331" s="89" t="s">
        <v>956</v>
      </c>
      <c r="E331" s="75" t="s">
        <v>239</v>
      </c>
      <c r="F331" s="89" t="s">
        <v>52</v>
      </c>
      <c r="G331" s="90">
        <v>208</v>
      </c>
      <c r="H331" s="90">
        <v>208</v>
      </c>
      <c r="I331" s="90">
        <v>208</v>
      </c>
      <c r="J331" s="72" t="s">
        <v>1073</v>
      </c>
      <c r="K331" s="9">
        <v>22938637</v>
      </c>
      <c r="L331" s="9">
        <v>25235217</v>
      </c>
      <c r="M331" s="9">
        <v>25283879</v>
      </c>
    </row>
    <row r="332" spans="1:13" s="2" customFormat="1" ht="36" customHeight="1">
      <c r="A332" s="91"/>
      <c r="B332" s="75"/>
      <c r="C332" s="75"/>
      <c r="D332" s="89"/>
      <c r="E332" s="75"/>
      <c r="F332" s="89"/>
      <c r="G332" s="90"/>
      <c r="H332" s="90"/>
      <c r="I332" s="90"/>
      <c r="J332" s="72" t="s">
        <v>1074</v>
      </c>
      <c r="K332" s="9">
        <v>601039</v>
      </c>
      <c r="L332" s="9">
        <v>615983</v>
      </c>
      <c r="M332" s="9">
        <v>615983</v>
      </c>
    </row>
    <row r="333" spans="1:13" s="2" customFormat="1" ht="39.75" customHeight="1">
      <c r="A333" s="91" t="s">
        <v>1227</v>
      </c>
      <c r="B333" s="75" t="s">
        <v>19</v>
      </c>
      <c r="C333" s="75" t="s">
        <v>237</v>
      </c>
      <c r="D333" s="89" t="s">
        <v>957</v>
      </c>
      <c r="E333" s="75" t="s">
        <v>239</v>
      </c>
      <c r="F333" s="89" t="s">
        <v>52</v>
      </c>
      <c r="G333" s="90">
        <v>11</v>
      </c>
      <c r="H333" s="90">
        <v>11</v>
      </c>
      <c r="I333" s="90">
        <v>11</v>
      </c>
      <c r="J333" s="72" t="s">
        <v>1073</v>
      </c>
      <c r="K333" s="9">
        <v>1034831</v>
      </c>
      <c r="L333" s="9">
        <v>1122164</v>
      </c>
      <c r="M333" s="9">
        <v>1126635</v>
      </c>
    </row>
    <row r="334" spans="1:13" s="2" customFormat="1" ht="38.25" customHeight="1">
      <c r="A334" s="91"/>
      <c r="B334" s="75"/>
      <c r="C334" s="75"/>
      <c r="D334" s="89"/>
      <c r="E334" s="75"/>
      <c r="F334" s="89"/>
      <c r="G334" s="90"/>
      <c r="H334" s="90"/>
      <c r="I334" s="90"/>
      <c r="J334" s="72" t="s">
        <v>1074</v>
      </c>
      <c r="K334" s="9">
        <v>59374</v>
      </c>
      <c r="L334" s="9">
        <v>52576</v>
      </c>
      <c r="M334" s="9">
        <v>52576</v>
      </c>
    </row>
    <row r="335" spans="1:13" s="2" customFormat="1" ht="45.75" customHeight="1">
      <c r="A335" s="91" t="s">
        <v>1228</v>
      </c>
      <c r="B335" s="75" t="s">
        <v>19</v>
      </c>
      <c r="C335" s="75" t="s">
        <v>237</v>
      </c>
      <c r="D335" s="89" t="s">
        <v>958</v>
      </c>
      <c r="E335" s="75" t="s">
        <v>239</v>
      </c>
      <c r="F335" s="89" t="s">
        <v>52</v>
      </c>
      <c r="G335" s="90">
        <v>246</v>
      </c>
      <c r="H335" s="90">
        <v>247</v>
      </c>
      <c r="I335" s="90">
        <v>230</v>
      </c>
      <c r="J335" s="72" t="s">
        <v>1073</v>
      </c>
      <c r="K335" s="9">
        <v>34138751</v>
      </c>
      <c r="L335" s="9">
        <v>34832918</v>
      </c>
      <c r="M335" s="9">
        <v>34871112</v>
      </c>
    </row>
    <row r="336" spans="1:13" s="2" customFormat="1" ht="41.25" customHeight="1">
      <c r="A336" s="91"/>
      <c r="B336" s="75"/>
      <c r="C336" s="75"/>
      <c r="D336" s="89"/>
      <c r="E336" s="75"/>
      <c r="F336" s="89"/>
      <c r="G336" s="90"/>
      <c r="H336" s="90"/>
      <c r="I336" s="90"/>
      <c r="J336" s="72" t="s">
        <v>1074</v>
      </c>
      <c r="K336" s="9">
        <v>1063317</v>
      </c>
      <c r="L336" s="9">
        <v>1010831</v>
      </c>
      <c r="M336" s="9">
        <v>1010831</v>
      </c>
    </row>
    <row r="337" spans="1:13" s="2" customFormat="1" ht="37.5" customHeight="1">
      <c r="A337" s="91" t="s">
        <v>1229</v>
      </c>
      <c r="B337" s="75" t="s">
        <v>19</v>
      </c>
      <c r="C337" s="75" t="s">
        <v>237</v>
      </c>
      <c r="D337" s="89" t="s">
        <v>959</v>
      </c>
      <c r="E337" s="75" t="s">
        <v>239</v>
      </c>
      <c r="F337" s="89" t="s">
        <v>52</v>
      </c>
      <c r="G337" s="90">
        <v>24</v>
      </c>
      <c r="H337" s="90">
        <v>24</v>
      </c>
      <c r="I337" s="90">
        <v>24</v>
      </c>
      <c r="J337" s="72" t="s">
        <v>1073</v>
      </c>
      <c r="K337" s="9">
        <v>294495</v>
      </c>
      <c r="L337" s="9">
        <v>306719</v>
      </c>
      <c r="M337" s="9">
        <v>307231</v>
      </c>
    </row>
    <row r="338" spans="1:13" s="2" customFormat="1" ht="43.5" customHeight="1">
      <c r="A338" s="91"/>
      <c r="B338" s="75"/>
      <c r="C338" s="75"/>
      <c r="D338" s="89"/>
      <c r="E338" s="75"/>
      <c r="F338" s="89"/>
      <c r="G338" s="90"/>
      <c r="H338" s="90"/>
      <c r="I338" s="90"/>
      <c r="J338" s="72" t="s">
        <v>1074</v>
      </c>
      <c r="K338" s="9">
        <v>11084</v>
      </c>
      <c r="L338" s="9">
        <v>10433</v>
      </c>
      <c r="M338" s="9">
        <v>10433</v>
      </c>
    </row>
    <row r="339" spans="1:13" s="2" customFormat="1" ht="26.25" customHeight="1">
      <c r="A339" s="91" t="s">
        <v>1230</v>
      </c>
      <c r="B339" s="75" t="s">
        <v>19</v>
      </c>
      <c r="C339" s="75" t="s">
        <v>237</v>
      </c>
      <c r="D339" s="89" t="s">
        <v>960</v>
      </c>
      <c r="E339" s="75" t="s">
        <v>239</v>
      </c>
      <c r="F339" s="89" t="s">
        <v>52</v>
      </c>
      <c r="G339" s="90">
        <v>151</v>
      </c>
      <c r="H339" s="90">
        <v>151</v>
      </c>
      <c r="I339" s="90">
        <v>154</v>
      </c>
      <c r="J339" s="72" t="s">
        <v>1073</v>
      </c>
      <c r="K339" s="9">
        <v>21195351</v>
      </c>
      <c r="L339" s="9">
        <v>21950621</v>
      </c>
      <c r="M339" s="9">
        <v>21974700</v>
      </c>
    </row>
    <row r="340" spans="1:13" s="2" customFormat="1" ht="29.25" customHeight="1">
      <c r="A340" s="91"/>
      <c r="B340" s="75"/>
      <c r="C340" s="75"/>
      <c r="D340" s="89"/>
      <c r="E340" s="75"/>
      <c r="F340" s="89"/>
      <c r="G340" s="90"/>
      <c r="H340" s="90"/>
      <c r="I340" s="90"/>
      <c r="J340" s="72" t="s">
        <v>1337</v>
      </c>
      <c r="K340" s="9">
        <v>600</v>
      </c>
      <c r="L340" s="9">
        <v>600</v>
      </c>
      <c r="M340" s="9">
        <v>600</v>
      </c>
    </row>
    <row r="341" spans="1:13" s="2" customFormat="1" ht="24.75" customHeight="1">
      <c r="A341" s="91"/>
      <c r="B341" s="75"/>
      <c r="C341" s="75"/>
      <c r="D341" s="89"/>
      <c r="E341" s="75"/>
      <c r="F341" s="89"/>
      <c r="G341" s="90"/>
      <c r="H341" s="90"/>
      <c r="I341" s="90"/>
      <c r="J341" s="72" t="s">
        <v>1074</v>
      </c>
      <c r="K341" s="9">
        <v>602114</v>
      </c>
      <c r="L341" s="9">
        <v>573418</v>
      </c>
      <c r="M341" s="9">
        <v>573418</v>
      </c>
    </row>
    <row r="342" spans="1:13" s="2" customFormat="1" ht="41.25" customHeight="1">
      <c r="A342" s="91" t="s">
        <v>1231</v>
      </c>
      <c r="B342" s="75" t="s">
        <v>19</v>
      </c>
      <c r="C342" s="75" t="s">
        <v>237</v>
      </c>
      <c r="D342" s="89" t="s">
        <v>961</v>
      </c>
      <c r="E342" s="75" t="s">
        <v>239</v>
      </c>
      <c r="F342" s="89" t="s">
        <v>52</v>
      </c>
      <c r="G342" s="90">
        <v>8</v>
      </c>
      <c r="H342" s="90">
        <v>8</v>
      </c>
      <c r="I342" s="90">
        <v>8</v>
      </c>
      <c r="J342" s="72" t="s">
        <v>1073</v>
      </c>
      <c r="K342" s="9">
        <v>84851</v>
      </c>
      <c r="L342" s="9">
        <v>96659</v>
      </c>
      <c r="M342" s="9">
        <v>96845</v>
      </c>
    </row>
    <row r="343" spans="1:13" s="2" customFormat="1" ht="35.25" customHeight="1">
      <c r="A343" s="91"/>
      <c r="B343" s="75"/>
      <c r="C343" s="75"/>
      <c r="D343" s="89"/>
      <c r="E343" s="75"/>
      <c r="F343" s="89"/>
      <c r="G343" s="90"/>
      <c r="H343" s="90"/>
      <c r="I343" s="90"/>
      <c r="J343" s="72" t="s">
        <v>1074</v>
      </c>
      <c r="K343" s="9">
        <v>2223</v>
      </c>
      <c r="L343" s="9">
        <v>2359</v>
      </c>
      <c r="M343" s="9">
        <v>2359</v>
      </c>
    </row>
    <row r="344" spans="1:13" s="2" customFormat="1" ht="38.25" customHeight="1">
      <c r="A344" s="91" t="s">
        <v>1232</v>
      </c>
      <c r="B344" s="75" t="s">
        <v>19</v>
      </c>
      <c r="C344" s="75" t="s">
        <v>237</v>
      </c>
      <c r="D344" s="89" t="s">
        <v>962</v>
      </c>
      <c r="E344" s="75" t="s">
        <v>239</v>
      </c>
      <c r="F344" s="89" t="s">
        <v>52</v>
      </c>
      <c r="G344" s="90">
        <v>1</v>
      </c>
      <c r="H344" s="90">
        <v>1</v>
      </c>
      <c r="I344" s="90">
        <v>1</v>
      </c>
      <c r="J344" s="72" t="s">
        <v>1073</v>
      </c>
      <c r="K344" s="9">
        <v>240627</v>
      </c>
      <c r="L344" s="9">
        <v>238730</v>
      </c>
      <c r="M344" s="9">
        <v>238992</v>
      </c>
    </row>
    <row r="345" spans="1:13" s="2" customFormat="1" ht="45.75" customHeight="1">
      <c r="A345" s="91"/>
      <c r="B345" s="75"/>
      <c r="C345" s="75"/>
      <c r="D345" s="89"/>
      <c r="E345" s="75"/>
      <c r="F345" s="89"/>
      <c r="G345" s="90"/>
      <c r="H345" s="90"/>
      <c r="I345" s="90"/>
      <c r="J345" s="72" t="s">
        <v>1074</v>
      </c>
      <c r="K345" s="9">
        <v>6836</v>
      </c>
      <c r="L345" s="9">
        <v>6236</v>
      </c>
      <c r="M345" s="9">
        <v>6236</v>
      </c>
    </row>
    <row r="346" spans="1:13" s="2" customFormat="1" ht="41.25" customHeight="1">
      <c r="A346" s="91" t="s">
        <v>1233</v>
      </c>
      <c r="B346" s="75" t="s">
        <v>19</v>
      </c>
      <c r="C346" s="75" t="s">
        <v>237</v>
      </c>
      <c r="D346" s="89" t="s">
        <v>963</v>
      </c>
      <c r="E346" s="75" t="s">
        <v>239</v>
      </c>
      <c r="F346" s="89" t="s">
        <v>52</v>
      </c>
      <c r="G346" s="90">
        <v>124</v>
      </c>
      <c r="H346" s="90">
        <v>122</v>
      </c>
      <c r="I346" s="90">
        <v>119</v>
      </c>
      <c r="J346" s="72" t="s">
        <v>1073</v>
      </c>
      <c r="K346" s="9">
        <v>17724379</v>
      </c>
      <c r="L346" s="9">
        <v>17439395</v>
      </c>
      <c r="M346" s="9">
        <v>17455860</v>
      </c>
    </row>
    <row r="347" spans="1:13" s="2" customFormat="1" ht="36" customHeight="1">
      <c r="A347" s="91"/>
      <c r="B347" s="75"/>
      <c r="C347" s="75"/>
      <c r="D347" s="89"/>
      <c r="E347" s="75"/>
      <c r="F347" s="89"/>
      <c r="G347" s="90"/>
      <c r="H347" s="90"/>
      <c r="I347" s="90"/>
      <c r="J347" s="72" t="s">
        <v>1074</v>
      </c>
      <c r="K347" s="9">
        <v>578473</v>
      </c>
      <c r="L347" s="9">
        <v>528110</v>
      </c>
      <c r="M347" s="9">
        <v>528110</v>
      </c>
    </row>
    <row r="348" spans="1:13" s="2" customFormat="1" ht="44.25" customHeight="1">
      <c r="A348" s="91" t="s">
        <v>1234</v>
      </c>
      <c r="B348" s="75" t="s">
        <v>19</v>
      </c>
      <c r="C348" s="75" t="s">
        <v>237</v>
      </c>
      <c r="D348" s="89" t="s">
        <v>964</v>
      </c>
      <c r="E348" s="75" t="s">
        <v>239</v>
      </c>
      <c r="F348" s="89" t="s">
        <v>52</v>
      </c>
      <c r="G348" s="90">
        <v>2</v>
      </c>
      <c r="H348" s="90">
        <v>1</v>
      </c>
      <c r="I348" s="90">
        <v>1</v>
      </c>
      <c r="J348" s="72" t="s">
        <v>1073</v>
      </c>
      <c r="K348" s="9">
        <v>28566</v>
      </c>
      <c r="L348" s="9">
        <v>14943</v>
      </c>
      <c r="M348" s="9">
        <v>14954</v>
      </c>
    </row>
    <row r="349" spans="1:13" s="2" customFormat="1" ht="35.25" customHeight="1">
      <c r="A349" s="91"/>
      <c r="B349" s="75"/>
      <c r="C349" s="75"/>
      <c r="D349" s="89"/>
      <c r="E349" s="75"/>
      <c r="F349" s="89"/>
      <c r="G349" s="90"/>
      <c r="H349" s="90"/>
      <c r="I349" s="90"/>
      <c r="J349" s="72" t="s">
        <v>1074</v>
      </c>
      <c r="K349" s="9">
        <v>876</v>
      </c>
      <c r="L349" s="9">
        <v>411</v>
      </c>
      <c r="M349" s="9">
        <v>411</v>
      </c>
    </row>
    <row r="350" spans="1:13" s="2" customFormat="1" ht="45.75" customHeight="1">
      <c r="A350" s="91" t="s">
        <v>1235</v>
      </c>
      <c r="B350" s="75" t="s">
        <v>19</v>
      </c>
      <c r="C350" s="75" t="s">
        <v>237</v>
      </c>
      <c r="D350" s="89" t="s">
        <v>965</v>
      </c>
      <c r="E350" s="75" t="s">
        <v>239</v>
      </c>
      <c r="F350" s="89" t="s">
        <v>52</v>
      </c>
      <c r="G350" s="90">
        <v>87</v>
      </c>
      <c r="H350" s="90">
        <v>83</v>
      </c>
      <c r="I350" s="90">
        <v>81</v>
      </c>
      <c r="J350" s="72" t="s">
        <v>1073</v>
      </c>
      <c r="K350" s="9">
        <v>13199662</v>
      </c>
      <c r="L350" s="9">
        <v>12722604</v>
      </c>
      <c r="M350" s="9">
        <v>12731857</v>
      </c>
    </row>
    <row r="351" spans="1:13" s="2" customFormat="1" ht="40.5" customHeight="1">
      <c r="A351" s="91"/>
      <c r="B351" s="75"/>
      <c r="C351" s="75"/>
      <c r="D351" s="89"/>
      <c r="E351" s="75"/>
      <c r="F351" s="89"/>
      <c r="G351" s="90"/>
      <c r="H351" s="90"/>
      <c r="I351" s="90"/>
      <c r="J351" s="72" t="s">
        <v>1074</v>
      </c>
      <c r="K351" s="9">
        <v>404688</v>
      </c>
      <c r="L351" s="9">
        <v>349862</v>
      </c>
      <c r="M351" s="9">
        <v>349862</v>
      </c>
    </row>
    <row r="352" spans="1:13" s="2" customFormat="1" ht="35.25" customHeight="1">
      <c r="A352" s="91" t="s">
        <v>1236</v>
      </c>
      <c r="B352" s="75" t="s">
        <v>19</v>
      </c>
      <c r="C352" s="75" t="s">
        <v>237</v>
      </c>
      <c r="D352" s="89" t="s">
        <v>966</v>
      </c>
      <c r="E352" s="75" t="s">
        <v>239</v>
      </c>
      <c r="F352" s="89" t="s">
        <v>52</v>
      </c>
      <c r="G352" s="90">
        <v>195</v>
      </c>
      <c r="H352" s="90">
        <v>195</v>
      </c>
      <c r="I352" s="90">
        <v>197</v>
      </c>
      <c r="J352" s="72" t="s">
        <v>1073</v>
      </c>
      <c r="K352" s="9">
        <v>31041186</v>
      </c>
      <c r="L352" s="9">
        <v>27611487</v>
      </c>
      <c r="M352" s="9">
        <v>27652510</v>
      </c>
    </row>
    <row r="353" spans="1:13" s="2" customFormat="1" ht="45.75" customHeight="1">
      <c r="A353" s="91"/>
      <c r="B353" s="75"/>
      <c r="C353" s="75"/>
      <c r="D353" s="89"/>
      <c r="E353" s="75"/>
      <c r="F353" s="89"/>
      <c r="G353" s="90"/>
      <c r="H353" s="90"/>
      <c r="I353" s="90"/>
      <c r="J353" s="72" t="s">
        <v>1074</v>
      </c>
      <c r="K353" s="9">
        <v>850832</v>
      </c>
      <c r="L353" s="9">
        <v>699171</v>
      </c>
      <c r="M353" s="9">
        <v>699171</v>
      </c>
    </row>
    <row r="354" spans="1:13" s="2" customFormat="1" ht="35.25" customHeight="1">
      <c r="A354" s="91" t="s">
        <v>1237</v>
      </c>
      <c r="B354" s="75" t="s">
        <v>19</v>
      </c>
      <c r="C354" s="75" t="s">
        <v>237</v>
      </c>
      <c r="D354" s="89" t="s">
        <v>967</v>
      </c>
      <c r="E354" s="75" t="s">
        <v>239</v>
      </c>
      <c r="F354" s="89" t="s">
        <v>52</v>
      </c>
      <c r="G354" s="90">
        <v>95</v>
      </c>
      <c r="H354" s="90">
        <v>95</v>
      </c>
      <c r="I354" s="90">
        <v>95</v>
      </c>
      <c r="J354" s="72" t="s">
        <v>1073</v>
      </c>
      <c r="K354" s="9">
        <v>13348605</v>
      </c>
      <c r="L354" s="9">
        <v>12267157</v>
      </c>
      <c r="M354" s="9">
        <v>12290812</v>
      </c>
    </row>
    <row r="355" spans="1:13" s="2" customFormat="1" ht="43.5" customHeight="1">
      <c r="A355" s="91"/>
      <c r="B355" s="75"/>
      <c r="C355" s="75"/>
      <c r="D355" s="89"/>
      <c r="E355" s="75"/>
      <c r="F355" s="89"/>
      <c r="G355" s="90"/>
      <c r="H355" s="90"/>
      <c r="I355" s="90"/>
      <c r="J355" s="72" t="s">
        <v>1074</v>
      </c>
      <c r="K355" s="9">
        <v>349761</v>
      </c>
      <c r="L355" s="9">
        <v>299436</v>
      </c>
      <c r="M355" s="9">
        <v>299436</v>
      </c>
    </row>
    <row r="356" spans="1:13" s="2" customFormat="1" ht="35.25" customHeight="1">
      <c r="A356" s="91" t="s">
        <v>1238</v>
      </c>
      <c r="B356" s="75" t="s">
        <v>19</v>
      </c>
      <c r="C356" s="75" t="s">
        <v>237</v>
      </c>
      <c r="D356" s="89" t="s">
        <v>968</v>
      </c>
      <c r="E356" s="75" t="s">
        <v>239</v>
      </c>
      <c r="F356" s="89" t="s">
        <v>52</v>
      </c>
      <c r="G356" s="90">
        <v>51</v>
      </c>
      <c r="H356" s="90">
        <v>51</v>
      </c>
      <c r="I356" s="90">
        <v>51</v>
      </c>
      <c r="J356" s="72" t="s">
        <v>1073</v>
      </c>
      <c r="K356" s="9">
        <v>7050193</v>
      </c>
      <c r="L356" s="9">
        <v>13951857</v>
      </c>
      <c r="M356" s="9">
        <v>14069557</v>
      </c>
    </row>
    <row r="357" spans="1:13" s="2" customFormat="1" ht="45.75" customHeight="1">
      <c r="A357" s="91"/>
      <c r="B357" s="75"/>
      <c r="C357" s="75"/>
      <c r="D357" s="89"/>
      <c r="E357" s="75"/>
      <c r="F357" s="89"/>
      <c r="G357" s="90"/>
      <c r="H357" s="90"/>
      <c r="I357" s="90"/>
      <c r="J357" s="72" t="s">
        <v>1074</v>
      </c>
      <c r="K357" s="9">
        <v>208292</v>
      </c>
      <c r="L357" s="9">
        <v>376745</v>
      </c>
      <c r="M357" s="9">
        <v>376745</v>
      </c>
    </row>
    <row r="358" spans="1:13" s="2" customFormat="1" ht="35.25" customHeight="1">
      <c r="A358" s="91" t="s">
        <v>1239</v>
      </c>
      <c r="B358" s="75" t="s">
        <v>19</v>
      </c>
      <c r="C358" s="75" t="s">
        <v>237</v>
      </c>
      <c r="D358" s="89" t="s">
        <v>969</v>
      </c>
      <c r="E358" s="75" t="s">
        <v>239</v>
      </c>
      <c r="F358" s="89" t="s">
        <v>52</v>
      </c>
      <c r="G358" s="90">
        <v>56</v>
      </c>
      <c r="H358" s="90">
        <v>56</v>
      </c>
      <c r="I358" s="90">
        <v>54</v>
      </c>
      <c r="J358" s="72" t="s">
        <v>1073</v>
      </c>
      <c r="K358" s="9">
        <v>9508414</v>
      </c>
      <c r="L358" s="9">
        <v>7861953</v>
      </c>
      <c r="M358" s="9">
        <v>7871493</v>
      </c>
    </row>
    <row r="359" spans="1:13" s="2" customFormat="1" ht="41.25" customHeight="1">
      <c r="A359" s="91"/>
      <c r="B359" s="75"/>
      <c r="C359" s="75"/>
      <c r="D359" s="89"/>
      <c r="E359" s="75"/>
      <c r="F359" s="89"/>
      <c r="G359" s="90"/>
      <c r="H359" s="90"/>
      <c r="I359" s="90"/>
      <c r="J359" s="72" t="s">
        <v>1074</v>
      </c>
      <c r="K359" s="9">
        <v>333919</v>
      </c>
      <c r="L359" s="9">
        <v>265234</v>
      </c>
      <c r="M359" s="9">
        <v>265234</v>
      </c>
    </row>
    <row r="360" spans="1:13" s="2" customFormat="1" ht="35.25" customHeight="1">
      <c r="A360" s="91" t="s">
        <v>1240</v>
      </c>
      <c r="B360" s="75" t="s">
        <v>19</v>
      </c>
      <c r="C360" s="75" t="s">
        <v>237</v>
      </c>
      <c r="D360" s="89" t="s">
        <v>970</v>
      </c>
      <c r="E360" s="75" t="s">
        <v>239</v>
      </c>
      <c r="F360" s="89" t="s">
        <v>52</v>
      </c>
      <c r="G360" s="90">
        <v>222</v>
      </c>
      <c r="H360" s="90">
        <v>222</v>
      </c>
      <c r="I360" s="90">
        <v>227</v>
      </c>
      <c r="J360" s="72" t="s">
        <v>1073</v>
      </c>
      <c r="K360" s="9">
        <v>16291426</v>
      </c>
      <c r="L360" s="9">
        <v>16495868</v>
      </c>
      <c r="M360" s="9">
        <v>16527567</v>
      </c>
    </row>
    <row r="361" spans="1:13" s="2" customFormat="1" ht="42.75" customHeight="1">
      <c r="A361" s="91"/>
      <c r="B361" s="75"/>
      <c r="C361" s="75"/>
      <c r="D361" s="89"/>
      <c r="E361" s="75"/>
      <c r="F361" s="89"/>
      <c r="G361" s="90"/>
      <c r="H361" s="90"/>
      <c r="I361" s="90"/>
      <c r="J361" s="72" t="s">
        <v>1074</v>
      </c>
      <c r="K361" s="9">
        <v>878049</v>
      </c>
      <c r="L361" s="9">
        <v>785418</v>
      </c>
      <c r="M361" s="9">
        <v>785418</v>
      </c>
    </row>
    <row r="362" spans="1:13" s="2" customFormat="1" ht="35.25" customHeight="1">
      <c r="A362" s="91" t="s">
        <v>1241</v>
      </c>
      <c r="B362" s="75" t="s">
        <v>19</v>
      </c>
      <c r="C362" s="75" t="s">
        <v>237</v>
      </c>
      <c r="D362" s="89" t="s">
        <v>971</v>
      </c>
      <c r="E362" s="75" t="s">
        <v>239</v>
      </c>
      <c r="F362" s="89" t="s">
        <v>52</v>
      </c>
      <c r="G362" s="90">
        <v>0</v>
      </c>
      <c r="H362" s="90">
        <v>1</v>
      </c>
      <c r="I362" s="90">
        <v>1</v>
      </c>
      <c r="J362" s="72" t="s">
        <v>1073</v>
      </c>
      <c r="K362" s="9">
        <v>0</v>
      </c>
      <c r="L362" s="9">
        <v>6964</v>
      </c>
      <c r="M362" s="9">
        <v>6982</v>
      </c>
    </row>
    <row r="363" spans="1:13" s="2" customFormat="1" ht="48.75" customHeight="1">
      <c r="A363" s="91"/>
      <c r="B363" s="75"/>
      <c r="C363" s="75"/>
      <c r="D363" s="89"/>
      <c r="E363" s="75"/>
      <c r="F363" s="89"/>
      <c r="G363" s="90"/>
      <c r="H363" s="90"/>
      <c r="I363" s="90"/>
      <c r="J363" s="72" t="s">
        <v>1074</v>
      </c>
      <c r="K363" s="9">
        <v>0</v>
      </c>
      <c r="L363" s="9">
        <v>341</v>
      </c>
      <c r="M363" s="9">
        <v>341</v>
      </c>
    </row>
    <row r="364" spans="1:13" s="2" customFormat="1" ht="35.25" customHeight="1">
      <c r="A364" s="91" t="s">
        <v>1242</v>
      </c>
      <c r="B364" s="75" t="s">
        <v>19</v>
      </c>
      <c r="C364" s="75" t="s">
        <v>237</v>
      </c>
      <c r="D364" s="89" t="s">
        <v>972</v>
      </c>
      <c r="E364" s="75" t="s">
        <v>239</v>
      </c>
      <c r="F364" s="89" t="s">
        <v>52</v>
      </c>
      <c r="G364" s="90">
        <v>311</v>
      </c>
      <c r="H364" s="90">
        <v>311</v>
      </c>
      <c r="I364" s="90">
        <v>312</v>
      </c>
      <c r="J364" s="72" t="s">
        <v>1073</v>
      </c>
      <c r="K364" s="9">
        <v>32880516</v>
      </c>
      <c r="L364" s="9">
        <v>31647601</v>
      </c>
      <c r="M364" s="9">
        <v>31811162</v>
      </c>
    </row>
    <row r="365" spans="1:13" s="2" customFormat="1" ht="42.75" customHeight="1">
      <c r="A365" s="91"/>
      <c r="B365" s="75"/>
      <c r="C365" s="75"/>
      <c r="D365" s="89"/>
      <c r="E365" s="75"/>
      <c r="F365" s="89"/>
      <c r="G365" s="90"/>
      <c r="H365" s="90"/>
      <c r="I365" s="90"/>
      <c r="J365" s="72" t="s">
        <v>1074</v>
      </c>
      <c r="K365" s="9">
        <v>1245826</v>
      </c>
      <c r="L365" s="9">
        <v>1091709</v>
      </c>
      <c r="M365" s="9">
        <v>1091709</v>
      </c>
    </row>
    <row r="366" spans="1:13" s="2" customFormat="1" ht="42.75" customHeight="1">
      <c r="A366" s="91" t="s">
        <v>1243</v>
      </c>
      <c r="B366" s="75" t="s">
        <v>19</v>
      </c>
      <c r="C366" s="75" t="s">
        <v>237</v>
      </c>
      <c r="D366" s="89" t="s">
        <v>973</v>
      </c>
      <c r="E366" s="75" t="s">
        <v>239</v>
      </c>
      <c r="F366" s="89" t="s">
        <v>52</v>
      </c>
      <c r="G366" s="90">
        <v>7</v>
      </c>
      <c r="H366" s="90">
        <v>7</v>
      </c>
      <c r="I366" s="90">
        <v>7</v>
      </c>
      <c r="J366" s="72" t="s">
        <v>1073</v>
      </c>
      <c r="K366" s="9">
        <v>1388307</v>
      </c>
      <c r="L366" s="9">
        <v>1292105</v>
      </c>
      <c r="M366" s="9">
        <v>1303005</v>
      </c>
    </row>
    <row r="367" spans="1:13" s="2" customFormat="1" ht="35.25" customHeight="1">
      <c r="A367" s="91"/>
      <c r="B367" s="75"/>
      <c r="C367" s="75"/>
      <c r="D367" s="89"/>
      <c r="E367" s="75"/>
      <c r="F367" s="89"/>
      <c r="G367" s="90"/>
      <c r="H367" s="90"/>
      <c r="I367" s="90"/>
      <c r="J367" s="72" t="s">
        <v>1074</v>
      </c>
      <c r="K367" s="9">
        <v>41016</v>
      </c>
      <c r="L367" s="9">
        <v>34891</v>
      </c>
      <c r="M367" s="9">
        <v>34891</v>
      </c>
    </row>
    <row r="368" spans="1:13" s="2" customFormat="1" ht="42.75" customHeight="1">
      <c r="A368" s="91" t="s">
        <v>1244</v>
      </c>
      <c r="B368" s="75" t="s">
        <v>19</v>
      </c>
      <c r="C368" s="75" t="s">
        <v>237</v>
      </c>
      <c r="D368" s="89" t="s">
        <v>974</v>
      </c>
      <c r="E368" s="75" t="s">
        <v>239</v>
      </c>
      <c r="F368" s="89" t="s">
        <v>52</v>
      </c>
      <c r="G368" s="90">
        <v>97</v>
      </c>
      <c r="H368" s="90">
        <v>97</v>
      </c>
      <c r="I368" s="90">
        <v>96</v>
      </c>
      <c r="J368" s="72" t="s">
        <v>1073</v>
      </c>
      <c r="K368" s="9">
        <v>8360356</v>
      </c>
      <c r="L368" s="9">
        <v>8291908</v>
      </c>
      <c r="M368" s="9">
        <v>8291908</v>
      </c>
    </row>
    <row r="369" spans="1:13" s="2" customFormat="1" ht="35.25" customHeight="1">
      <c r="A369" s="91"/>
      <c r="B369" s="75"/>
      <c r="C369" s="75"/>
      <c r="D369" s="89"/>
      <c r="E369" s="75"/>
      <c r="F369" s="89"/>
      <c r="G369" s="90"/>
      <c r="H369" s="90"/>
      <c r="I369" s="90"/>
      <c r="J369" s="72" t="s">
        <v>1074</v>
      </c>
      <c r="K369" s="9">
        <v>411287</v>
      </c>
      <c r="L369" s="9">
        <v>365388</v>
      </c>
      <c r="M369" s="9">
        <v>365388</v>
      </c>
    </row>
    <row r="370" spans="1:13" s="2" customFormat="1" ht="42.75" customHeight="1">
      <c r="A370" s="91" t="s">
        <v>1245</v>
      </c>
      <c r="B370" s="75" t="s">
        <v>19</v>
      </c>
      <c r="C370" s="75" t="s">
        <v>237</v>
      </c>
      <c r="D370" s="89" t="s">
        <v>975</v>
      </c>
      <c r="E370" s="75" t="s">
        <v>239</v>
      </c>
      <c r="F370" s="89" t="s">
        <v>52</v>
      </c>
      <c r="G370" s="90">
        <v>101</v>
      </c>
      <c r="H370" s="90">
        <v>114</v>
      </c>
      <c r="I370" s="90">
        <v>114</v>
      </c>
      <c r="J370" s="72" t="s">
        <v>1073</v>
      </c>
      <c r="K370" s="9">
        <v>7081480</v>
      </c>
      <c r="L370" s="9">
        <v>8151659</v>
      </c>
      <c r="M370" s="9">
        <v>8173042</v>
      </c>
    </row>
    <row r="371" spans="1:13" s="2" customFormat="1" ht="35.25" customHeight="1">
      <c r="A371" s="91"/>
      <c r="B371" s="75"/>
      <c r="C371" s="75"/>
      <c r="D371" s="89"/>
      <c r="E371" s="75"/>
      <c r="F371" s="89"/>
      <c r="G371" s="90"/>
      <c r="H371" s="90"/>
      <c r="I371" s="90"/>
      <c r="J371" s="72" t="s">
        <v>1074</v>
      </c>
      <c r="K371" s="9">
        <v>394148</v>
      </c>
      <c r="L371" s="9">
        <v>398682</v>
      </c>
      <c r="M371" s="9">
        <v>398682</v>
      </c>
    </row>
    <row r="372" spans="1:13" s="2" customFormat="1" ht="43.5" customHeight="1">
      <c r="A372" s="91" t="s">
        <v>1246</v>
      </c>
      <c r="B372" s="75" t="s">
        <v>19</v>
      </c>
      <c r="C372" s="75" t="s">
        <v>237</v>
      </c>
      <c r="D372" s="89" t="s">
        <v>976</v>
      </c>
      <c r="E372" s="75" t="s">
        <v>239</v>
      </c>
      <c r="F372" s="89" t="s">
        <v>52</v>
      </c>
      <c r="G372" s="90">
        <v>0</v>
      </c>
      <c r="H372" s="90">
        <v>1</v>
      </c>
      <c r="I372" s="90">
        <v>1</v>
      </c>
      <c r="J372" s="72" t="s">
        <v>1073</v>
      </c>
      <c r="K372" s="9">
        <v>0</v>
      </c>
      <c r="L372" s="9">
        <v>6964</v>
      </c>
      <c r="M372" s="9">
        <v>6982</v>
      </c>
    </row>
    <row r="373" spans="1:13" s="2" customFormat="1" ht="35.25" customHeight="1">
      <c r="A373" s="91"/>
      <c r="B373" s="75"/>
      <c r="C373" s="75"/>
      <c r="D373" s="89"/>
      <c r="E373" s="75"/>
      <c r="F373" s="89"/>
      <c r="G373" s="90"/>
      <c r="H373" s="90"/>
      <c r="I373" s="90"/>
      <c r="J373" s="72" t="s">
        <v>1074</v>
      </c>
      <c r="K373" s="9">
        <v>0</v>
      </c>
      <c r="L373" s="9">
        <v>341</v>
      </c>
      <c r="M373" s="9">
        <v>341</v>
      </c>
    </row>
    <row r="374" spans="1:13" s="2" customFormat="1" ht="43.5" customHeight="1">
      <c r="A374" s="91" t="s">
        <v>1247</v>
      </c>
      <c r="B374" s="75" t="s">
        <v>19</v>
      </c>
      <c r="C374" s="75" t="s">
        <v>237</v>
      </c>
      <c r="D374" s="89" t="s">
        <v>977</v>
      </c>
      <c r="E374" s="75" t="s">
        <v>239</v>
      </c>
      <c r="F374" s="89" t="s">
        <v>52</v>
      </c>
      <c r="G374" s="90">
        <v>56</v>
      </c>
      <c r="H374" s="90">
        <v>56</v>
      </c>
      <c r="I374" s="90">
        <v>59</v>
      </c>
      <c r="J374" s="72" t="s">
        <v>1073</v>
      </c>
      <c r="K374" s="9">
        <v>5957020</v>
      </c>
      <c r="L374" s="9">
        <v>5917017</v>
      </c>
      <c r="M374" s="9">
        <v>5933789</v>
      </c>
    </row>
    <row r="375" spans="1:13" s="2" customFormat="1" ht="35.25" customHeight="1">
      <c r="A375" s="91"/>
      <c r="B375" s="75"/>
      <c r="C375" s="75"/>
      <c r="D375" s="89"/>
      <c r="E375" s="75"/>
      <c r="F375" s="89"/>
      <c r="G375" s="90"/>
      <c r="H375" s="90"/>
      <c r="I375" s="90"/>
      <c r="J375" s="72" t="s">
        <v>1074</v>
      </c>
      <c r="K375" s="9">
        <v>238139</v>
      </c>
      <c r="L375" s="9">
        <v>213857</v>
      </c>
      <c r="M375" s="9">
        <v>213857</v>
      </c>
    </row>
    <row r="376" spans="1:13" s="2" customFormat="1" ht="35.25" customHeight="1">
      <c r="A376" s="91" t="s">
        <v>1248</v>
      </c>
      <c r="B376" s="75" t="s">
        <v>19</v>
      </c>
      <c r="C376" s="75" t="s">
        <v>237</v>
      </c>
      <c r="D376" s="89" t="s">
        <v>978</v>
      </c>
      <c r="E376" s="75" t="s">
        <v>239</v>
      </c>
      <c r="F376" s="89" t="s">
        <v>52</v>
      </c>
      <c r="G376" s="90">
        <v>39</v>
      </c>
      <c r="H376" s="90">
        <v>39</v>
      </c>
      <c r="I376" s="90">
        <v>40</v>
      </c>
      <c r="J376" s="72" t="s">
        <v>1088</v>
      </c>
      <c r="K376" s="9">
        <v>3976016</v>
      </c>
      <c r="L376" s="9">
        <v>4051672</v>
      </c>
      <c r="M376" s="9">
        <v>4067814</v>
      </c>
    </row>
    <row r="377" spans="1:13" s="2" customFormat="1" ht="48" customHeight="1">
      <c r="A377" s="91"/>
      <c r="B377" s="75"/>
      <c r="C377" s="75"/>
      <c r="D377" s="89"/>
      <c r="E377" s="75"/>
      <c r="F377" s="89"/>
      <c r="G377" s="90"/>
      <c r="H377" s="90"/>
      <c r="I377" s="90"/>
      <c r="J377" s="72" t="s">
        <v>1074</v>
      </c>
      <c r="K377" s="9">
        <v>228125</v>
      </c>
      <c r="L377" s="9">
        <v>189831</v>
      </c>
      <c r="M377" s="9">
        <v>189831</v>
      </c>
    </row>
    <row r="378" spans="1:13" s="2" customFormat="1" ht="41.25" customHeight="1">
      <c r="A378" s="91" t="s">
        <v>1249</v>
      </c>
      <c r="B378" s="75" t="s">
        <v>19</v>
      </c>
      <c r="C378" s="75" t="s">
        <v>237</v>
      </c>
      <c r="D378" s="89" t="s">
        <v>979</v>
      </c>
      <c r="E378" s="75" t="s">
        <v>239</v>
      </c>
      <c r="F378" s="89" t="s">
        <v>52</v>
      </c>
      <c r="G378" s="90">
        <v>148</v>
      </c>
      <c r="H378" s="90">
        <v>148</v>
      </c>
      <c r="I378" s="90">
        <v>147</v>
      </c>
      <c r="J378" s="72" t="s">
        <v>1073</v>
      </c>
      <c r="K378" s="9">
        <v>14249348</v>
      </c>
      <c r="L378" s="9">
        <v>14222323</v>
      </c>
      <c r="M378" s="9">
        <v>14250868</v>
      </c>
    </row>
    <row r="379" spans="1:13" s="2" customFormat="1" ht="35.25" customHeight="1">
      <c r="A379" s="91"/>
      <c r="B379" s="75"/>
      <c r="C379" s="75"/>
      <c r="D379" s="89"/>
      <c r="E379" s="75"/>
      <c r="F379" s="89"/>
      <c r="G379" s="90"/>
      <c r="H379" s="90"/>
      <c r="I379" s="90"/>
      <c r="J379" s="72" t="s">
        <v>1074</v>
      </c>
      <c r="K379" s="9">
        <v>668551</v>
      </c>
      <c r="L379" s="9">
        <v>587270</v>
      </c>
      <c r="M379" s="9">
        <v>587270</v>
      </c>
    </row>
    <row r="380" spans="1:13" s="2" customFormat="1" ht="35.25" customHeight="1">
      <c r="A380" s="91" t="s">
        <v>1250</v>
      </c>
      <c r="B380" s="75" t="s">
        <v>19</v>
      </c>
      <c r="C380" s="75" t="s">
        <v>237</v>
      </c>
      <c r="D380" s="89" t="s">
        <v>980</v>
      </c>
      <c r="E380" s="75" t="s">
        <v>239</v>
      </c>
      <c r="F380" s="89" t="s">
        <v>52</v>
      </c>
      <c r="G380" s="90">
        <v>4</v>
      </c>
      <c r="H380" s="90">
        <v>4</v>
      </c>
      <c r="I380" s="90">
        <v>4</v>
      </c>
      <c r="J380" s="72" t="s">
        <v>1073</v>
      </c>
      <c r="K380" s="9">
        <v>101308</v>
      </c>
      <c r="L380" s="9">
        <v>103106</v>
      </c>
      <c r="M380" s="9">
        <v>103379</v>
      </c>
    </row>
    <row r="381" spans="1:13" s="2" customFormat="1" ht="45" customHeight="1">
      <c r="A381" s="91"/>
      <c r="B381" s="75"/>
      <c r="C381" s="75"/>
      <c r="D381" s="89"/>
      <c r="E381" s="75"/>
      <c r="F381" s="89"/>
      <c r="G381" s="90"/>
      <c r="H381" s="90"/>
      <c r="I381" s="90"/>
      <c r="J381" s="72" t="s">
        <v>1074</v>
      </c>
      <c r="K381" s="9">
        <v>3770</v>
      </c>
      <c r="L381" s="9">
        <v>3546</v>
      </c>
      <c r="M381" s="9">
        <v>3546</v>
      </c>
    </row>
    <row r="382" spans="1:13" s="2" customFormat="1" ht="40.5" customHeight="1">
      <c r="A382" s="91" t="s">
        <v>1251</v>
      </c>
      <c r="B382" s="75" t="s">
        <v>19</v>
      </c>
      <c r="C382" s="75" t="s">
        <v>237</v>
      </c>
      <c r="D382" s="89" t="s">
        <v>981</v>
      </c>
      <c r="E382" s="75" t="s">
        <v>239</v>
      </c>
      <c r="F382" s="89" t="s">
        <v>52</v>
      </c>
      <c r="G382" s="90">
        <v>306</v>
      </c>
      <c r="H382" s="90">
        <v>306</v>
      </c>
      <c r="I382" s="90">
        <v>299</v>
      </c>
      <c r="J382" s="72" t="s">
        <v>1073</v>
      </c>
      <c r="K382" s="9">
        <v>34310492</v>
      </c>
      <c r="L382" s="9">
        <v>34079602</v>
      </c>
      <c r="M382" s="9">
        <v>34153089</v>
      </c>
    </row>
    <row r="383" spans="1:13" s="2" customFormat="1" ht="42.75" customHeight="1">
      <c r="A383" s="91"/>
      <c r="B383" s="75"/>
      <c r="C383" s="75"/>
      <c r="D383" s="89"/>
      <c r="E383" s="75"/>
      <c r="F383" s="89"/>
      <c r="G383" s="90"/>
      <c r="H383" s="90"/>
      <c r="I383" s="90"/>
      <c r="J383" s="72" t="s">
        <v>1074</v>
      </c>
      <c r="K383" s="9">
        <v>926837</v>
      </c>
      <c r="L383" s="9">
        <v>727417</v>
      </c>
      <c r="M383" s="9">
        <v>727417</v>
      </c>
    </row>
    <row r="384" spans="1:13" s="2" customFormat="1" ht="44.25" customHeight="1">
      <c r="A384" s="91" t="s">
        <v>1252</v>
      </c>
      <c r="B384" s="75" t="s">
        <v>19</v>
      </c>
      <c r="C384" s="75" t="s">
        <v>237</v>
      </c>
      <c r="D384" s="89" t="s">
        <v>982</v>
      </c>
      <c r="E384" s="75" t="s">
        <v>239</v>
      </c>
      <c r="F384" s="89" t="s">
        <v>52</v>
      </c>
      <c r="G384" s="90">
        <v>10</v>
      </c>
      <c r="H384" s="90">
        <v>10</v>
      </c>
      <c r="I384" s="90">
        <v>11</v>
      </c>
      <c r="J384" s="72" t="s">
        <v>1073</v>
      </c>
      <c r="K384" s="9">
        <v>103226</v>
      </c>
      <c r="L384" s="9">
        <v>106049</v>
      </c>
      <c r="M384" s="9">
        <v>106297</v>
      </c>
    </row>
    <row r="385" spans="1:13" s="2" customFormat="1" ht="35.25" customHeight="1">
      <c r="A385" s="91"/>
      <c r="B385" s="75"/>
      <c r="C385" s="75"/>
      <c r="D385" s="89"/>
      <c r="E385" s="75"/>
      <c r="F385" s="89"/>
      <c r="G385" s="90"/>
      <c r="H385" s="90"/>
      <c r="I385" s="90"/>
      <c r="J385" s="72" t="s">
        <v>1074</v>
      </c>
      <c r="K385" s="9">
        <v>3313</v>
      </c>
      <c r="L385" s="9">
        <v>2741</v>
      </c>
      <c r="M385" s="9">
        <v>2741</v>
      </c>
    </row>
    <row r="386" spans="1:13" s="2" customFormat="1" ht="27.75" customHeight="1">
      <c r="A386" s="91" t="s">
        <v>1253</v>
      </c>
      <c r="B386" s="75" t="s">
        <v>19</v>
      </c>
      <c r="C386" s="75" t="s">
        <v>237</v>
      </c>
      <c r="D386" s="89" t="s">
        <v>983</v>
      </c>
      <c r="E386" s="75" t="s">
        <v>239</v>
      </c>
      <c r="F386" s="89" t="s">
        <v>52</v>
      </c>
      <c r="G386" s="90">
        <v>119</v>
      </c>
      <c r="H386" s="90">
        <v>119</v>
      </c>
      <c r="I386" s="90">
        <v>121</v>
      </c>
      <c r="J386" s="72" t="s">
        <v>1073</v>
      </c>
      <c r="K386" s="9">
        <v>16735810</v>
      </c>
      <c r="L386" s="9">
        <v>15989133</v>
      </c>
      <c r="M386" s="9">
        <v>16005207</v>
      </c>
    </row>
    <row r="387" spans="1:13" s="2" customFormat="1" ht="27.75" customHeight="1">
      <c r="A387" s="91"/>
      <c r="B387" s="75"/>
      <c r="C387" s="75"/>
      <c r="D387" s="89"/>
      <c r="E387" s="75"/>
      <c r="F387" s="89"/>
      <c r="G387" s="90"/>
      <c r="H387" s="90"/>
      <c r="I387" s="90"/>
      <c r="J387" s="72" t="s">
        <v>1074</v>
      </c>
      <c r="K387" s="9">
        <v>571349</v>
      </c>
      <c r="L387" s="9">
        <v>501486</v>
      </c>
      <c r="M387" s="9">
        <v>501486</v>
      </c>
    </row>
    <row r="388" spans="1:13" s="2" customFormat="1" ht="27.75" customHeight="1">
      <c r="A388" s="91"/>
      <c r="B388" s="75"/>
      <c r="C388" s="75"/>
      <c r="D388" s="89"/>
      <c r="E388" s="75"/>
      <c r="F388" s="89"/>
      <c r="G388" s="90">
        <v>28</v>
      </c>
      <c r="H388" s="90">
        <v>27</v>
      </c>
      <c r="I388" s="90">
        <v>26</v>
      </c>
      <c r="J388" s="72" t="s">
        <v>1084</v>
      </c>
      <c r="K388" s="9">
        <v>4172276</v>
      </c>
      <c r="L388" s="9">
        <v>3888730</v>
      </c>
      <c r="M388" s="9">
        <v>3909100</v>
      </c>
    </row>
    <row r="389" spans="1:13" s="2" customFormat="1" ht="27.75" customHeight="1">
      <c r="A389" s="91"/>
      <c r="B389" s="75"/>
      <c r="C389" s="75"/>
      <c r="D389" s="89"/>
      <c r="E389" s="75"/>
      <c r="F389" s="89"/>
      <c r="G389" s="90"/>
      <c r="H389" s="90"/>
      <c r="I389" s="90"/>
      <c r="J389" s="72" t="s">
        <v>1085</v>
      </c>
      <c r="K389" s="9">
        <v>145642</v>
      </c>
      <c r="L389" s="9">
        <v>132910</v>
      </c>
      <c r="M389" s="9">
        <v>132910</v>
      </c>
    </row>
    <row r="390" spans="1:13" s="2" customFormat="1" ht="35.25" customHeight="1">
      <c r="A390" s="91" t="s">
        <v>1254</v>
      </c>
      <c r="B390" s="75" t="s">
        <v>19</v>
      </c>
      <c r="C390" s="75" t="s">
        <v>237</v>
      </c>
      <c r="D390" s="89" t="s">
        <v>984</v>
      </c>
      <c r="E390" s="75" t="s">
        <v>239</v>
      </c>
      <c r="F390" s="89" t="s">
        <v>52</v>
      </c>
      <c r="G390" s="90">
        <v>14</v>
      </c>
      <c r="H390" s="90">
        <v>14</v>
      </c>
      <c r="I390" s="90">
        <v>14</v>
      </c>
      <c r="J390" s="72" t="s">
        <v>1073</v>
      </c>
      <c r="K390" s="9">
        <v>190190</v>
      </c>
      <c r="L390" s="9">
        <v>185257</v>
      </c>
      <c r="M390" s="9">
        <v>185481</v>
      </c>
    </row>
    <row r="391" spans="1:13" s="2" customFormat="1" ht="47.25" customHeight="1">
      <c r="A391" s="91"/>
      <c r="B391" s="75"/>
      <c r="C391" s="75"/>
      <c r="D391" s="89"/>
      <c r="E391" s="75"/>
      <c r="F391" s="89"/>
      <c r="G391" s="90"/>
      <c r="H391" s="90"/>
      <c r="I391" s="90"/>
      <c r="J391" s="72" t="s">
        <v>1074</v>
      </c>
      <c r="K391" s="9">
        <v>6665</v>
      </c>
      <c r="L391" s="9">
        <v>6051</v>
      </c>
      <c r="M391" s="9">
        <v>6051</v>
      </c>
    </row>
    <row r="392" spans="1:13" s="2" customFormat="1" ht="35.25" customHeight="1">
      <c r="A392" s="91" t="s">
        <v>1255</v>
      </c>
      <c r="B392" s="75" t="s">
        <v>19</v>
      </c>
      <c r="C392" s="75" t="s">
        <v>237</v>
      </c>
      <c r="D392" s="89" t="s">
        <v>985</v>
      </c>
      <c r="E392" s="75" t="s">
        <v>239</v>
      </c>
      <c r="F392" s="89" t="s">
        <v>52</v>
      </c>
      <c r="G392" s="90">
        <v>108</v>
      </c>
      <c r="H392" s="90">
        <v>108</v>
      </c>
      <c r="I392" s="90">
        <v>107</v>
      </c>
      <c r="J392" s="72" t="s">
        <v>1073</v>
      </c>
      <c r="K392" s="9">
        <v>11717516</v>
      </c>
      <c r="L392" s="9">
        <v>11824825</v>
      </c>
      <c r="M392" s="9">
        <v>11924581</v>
      </c>
    </row>
    <row r="393" spans="1:13" s="2" customFormat="1" ht="49.5" customHeight="1">
      <c r="A393" s="91"/>
      <c r="B393" s="75"/>
      <c r="C393" s="75"/>
      <c r="D393" s="89"/>
      <c r="E393" s="75"/>
      <c r="F393" s="89"/>
      <c r="G393" s="90"/>
      <c r="H393" s="90"/>
      <c r="I393" s="90"/>
      <c r="J393" s="72" t="s">
        <v>1074</v>
      </c>
      <c r="K393" s="9">
        <v>346183</v>
      </c>
      <c r="L393" s="9">
        <v>319308</v>
      </c>
      <c r="M393" s="9">
        <v>319308</v>
      </c>
    </row>
    <row r="394" spans="1:13" s="2" customFormat="1" ht="35.25" customHeight="1">
      <c r="A394" s="91" t="s">
        <v>1256</v>
      </c>
      <c r="B394" s="75" t="s">
        <v>19</v>
      </c>
      <c r="C394" s="75" t="s">
        <v>237</v>
      </c>
      <c r="D394" s="89" t="s">
        <v>986</v>
      </c>
      <c r="E394" s="75" t="s">
        <v>239</v>
      </c>
      <c r="F394" s="89" t="s">
        <v>52</v>
      </c>
      <c r="G394" s="90">
        <v>2</v>
      </c>
      <c r="H394" s="90">
        <v>1</v>
      </c>
      <c r="I394" s="90">
        <v>1</v>
      </c>
      <c r="J394" s="72" t="s">
        <v>1073</v>
      </c>
      <c r="K394" s="9">
        <v>371993</v>
      </c>
      <c r="L394" s="9">
        <v>179808</v>
      </c>
      <c r="M394" s="9">
        <v>181325</v>
      </c>
    </row>
    <row r="395" spans="1:13" s="2" customFormat="1" ht="44.25" customHeight="1">
      <c r="A395" s="91"/>
      <c r="B395" s="75"/>
      <c r="C395" s="75"/>
      <c r="D395" s="89"/>
      <c r="E395" s="75"/>
      <c r="F395" s="89"/>
      <c r="G395" s="90"/>
      <c r="H395" s="90"/>
      <c r="I395" s="90"/>
      <c r="J395" s="72" t="s">
        <v>1074</v>
      </c>
      <c r="K395" s="9">
        <v>10990</v>
      </c>
      <c r="L395" s="9">
        <v>4855</v>
      </c>
      <c r="M395" s="9">
        <v>4855</v>
      </c>
    </row>
    <row r="396" spans="1:13" s="2" customFormat="1" ht="35.25" customHeight="1">
      <c r="A396" s="91" t="s">
        <v>1257</v>
      </c>
      <c r="B396" s="75" t="s">
        <v>19</v>
      </c>
      <c r="C396" s="75" t="s">
        <v>237</v>
      </c>
      <c r="D396" s="89" t="s">
        <v>987</v>
      </c>
      <c r="E396" s="75" t="s">
        <v>239</v>
      </c>
      <c r="F396" s="89" t="s">
        <v>52</v>
      </c>
      <c r="G396" s="90">
        <v>37</v>
      </c>
      <c r="H396" s="90">
        <v>37</v>
      </c>
      <c r="I396" s="90">
        <v>37</v>
      </c>
      <c r="J396" s="72" t="s">
        <v>1073</v>
      </c>
      <c r="K396" s="9">
        <v>3480794</v>
      </c>
      <c r="L396" s="9">
        <v>3774552</v>
      </c>
      <c r="M396" s="9">
        <v>3789590</v>
      </c>
    </row>
    <row r="397" spans="1:13" s="2" customFormat="1" ht="51.75" customHeight="1">
      <c r="A397" s="91"/>
      <c r="B397" s="75"/>
      <c r="C397" s="75"/>
      <c r="D397" s="89"/>
      <c r="E397" s="75"/>
      <c r="F397" s="89"/>
      <c r="G397" s="90"/>
      <c r="H397" s="90"/>
      <c r="I397" s="90"/>
      <c r="J397" s="72" t="s">
        <v>1074</v>
      </c>
      <c r="K397" s="9">
        <v>199712</v>
      </c>
      <c r="L397" s="9">
        <v>176847</v>
      </c>
      <c r="M397" s="9">
        <v>176847</v>
      </c>
    </row>
    <row r="398" spans="1:13" s="2" customFormat="1" ht="35.25" customHeight="1">
      <c r="A398" s="91" t="s">
        <v>1258</v>
      </c>
      <c r="B398" s="75" t="s">
        <v>19</v>
      </c>
      <c r="C398" s="75" t="s">
        <v>237</v>
      </c>
      <c r="D398" s="89" t="s">
        <v>988</v>
      </c>
      <c r="E398" s="75" t="s">
        <v>239</v>
      </c>
      <c r="F398" s="89" t="s">
        <v>52</v>
      </c>
      <c r="G398" s="90">
        <v>161</v>
      </c>
      <c r="H398" s="90">
        <v>161</v>
      </c>
      <c r="I398" s="90">
        <v>160</v>
      </c>
      <c r="J398" s="72" t="s">
        <v>1073</v>
      </c>
      <c r="K398" s="9">
        <v>13274828</v>
      </c>
      <c r="L398" s="9">
        <v>14549945</v>
      </c>
      <c r="M398" s="9">
        <v>14602882</v>
      </c>
    </row>
    <row r="399" spans="1:13" s="2" customFormat="1" ht="50.25" customHeight="1">
      <c r="A399" s="91"/>
      <c r="B399" s="75"/>
      <c r="C399" s="75"/>
      <c r="D399" s="89"/>
      <c r="E399" s="75"/>
      <c r="F399" s="89"/>
      <c r="G399" s="90"/>
      <c r="H399" s="90"/>
      <c r="I399" s="90"/>
      <c r="J399" s="72" t="s">
        <v>1074</v>
      </c>
      <c r="K399" s="9">
        <v>601661</v>
      </c>
      <c r="L399" s="9">
        <v>566762</v>
      </c>
      <c r="M399" s="9">
        <v>566762</v>
      </c>
    </row>
    <row r="400" spans="1:13" s="2" customFormat="1" ht="35.25" customHeight="1">
      <c r="A400" s="91" t="s">
        <v>1259</v>
      </c>
      <c r="B400" s="75" t="s">
        <v>19</v>
      </c>
      <c r="C400" s="75" t="s">
        <v>237</v>
      </c>
      <c r="D400" s="89" t="s">
        <v>989</v>
      </c>
      <c r="E400" s="75" t="s">
        <v>239</v>
      </c>
      <c r="F400" s="89" t="s">
        <v>52</v>
      </c>
      <c r="G400" s="90">
        <v>4</v>
      </c>
      <c r="H400" s="90">
        <v>4</v>
      </c>
      <c r="I400" s="90">
        <v>4</v>
      </c>
      <c r="J400" s="72" t="s">
        <v>1073</v>
      </c>
      <c r="K400" s="9">
        <v>287411</v>
      </c>
      <c r="L400" s="9">
        <v>43475</v>
      </c>
      <c r="M400" s="9">
        <v>43568</v>
      </c>
    </row>
    <row r="401" spans="1:13" s="2" customFormat="1" ht="41.25" customHeight="1">
      <c r="A401" s="91"/>
      <c r="B401" s="75"/>
      <c r="C401" s="75"/>
      <c r="D401" s="89"/>
      <c r="E401" s="75"/>
      <c r="F401" s="89"/>
      <c r="G401" s="90"/>
      <c r="H401" s="90"/>
      <c r="I401" s="90"/>
      <c r="J401" s="72" t="s">
        <v>1074</v>
      </c>
      <c r="K401" s="9">
        <v>10208</v>
      </c>
      <c r="L401" s="9">
        <v>1527</v>
      </c>
      <c r="M401" s="9">
        <v>1527</v>
      </c>
    </row>
    <row r="402" spans="1:13" s="2" customFormat="1" ht="45.75" customHeight="1">
      <c r="A402" s="70" t="s">
        <v>1260</v>
      </c>
      <c r="B402" s="49" t="s">
        <v>19</v>
      </c>
      <c r="C402" s="49" t="s">
        <v>422</v>
      </c>
      <c r="D402" s="4" t="s">
        <v>990</v>
      </c>
      <c r="E402" s="49" t="s">
        <v>217</v>
      </c>
      <c r="F402" s="4" t="s">
        <v>218</v>
      </c>
      <c r="G402" s="8">
        <v>13720</v>
      </c>
      <c r="H402" s="8">
        <v>14201</v>
      </c>
      <c r="I402" s="8">
        <v>14078</v>
      </c>
      <c r="J402" s="72" t="s">
        <v>1073</v>
      </c>
      <c r="K402" s="9">
        <v>3788434</v>
      </c>
      <c r="L402" s="9">
        <v>3297110</v>
      </c>
      <c r="M402" s="9">
        <v>3324925</v>
      </c>
    </row>
    <row r="403" spans="1:13" s="2" customFormat="1" ht="37.5">
      <c r="A403" s="70" t="s">
        <v>1261</v>
      </c>
      <c r="B403" s="49" t="s">
        <v>19</v>
      </c>
      <c r="C403" s="49" t="s">
        <v>422</v>
      </c>
      <c r="D403" s="4" t="s">
        <v>423</v>
      </c>
      <c r="E403" s="49" t="s">
        <v>217</v>
      </c>
      <c r="F403" s="4" t="s">
        <v>218</v>
      </c>
      <c r="G403" s="8">
        <v>669644</v>
      </c>
      <c r="H403" s="8">
        <v>664814</v>
      </c>
      <c r="I403" s="8">
        <v>660169</v>
      </c>
      <c r="J403" s="72" t="s">
        <v>1073</v>
      </c>
      <c r="K403" s="9">
        <v>77545331</v>
      </c>
      <c r="L403" s="9">
        <v>75909223</v>
      </c>
      <c r="M403" s="9">
        <v>76097527</v>
      </c>
    </row>
    <row r="404" spans="1:13" s="2" customFormat="1" ht="48.75" customHeight="1">
      <c r="A404" s="70" t="s">
        <v>1262</v>
      </c>
      <c r="B404" s="49" t="s">
        <v>19</v>
      </c>
      <c r="C404" s="49" t="s">
        <v>422</v>
      </c>
      <c r="D404" s="4" t="s">
        <v>991</v>
      </c>
      <c r="E404" s="49" t="s">
        <v>217</v>
      </c>
      <c r="F404" s="4" t="s">
        <v>218</v>
      </c>
      <c r="G404" s="8">
        <v>93140</v>
      </c>
      <c r="H404" s="8">
        <v>95906</v>
      </c>
      <c r="I404" s="8">
        <v>94232</v>
      </c>
      <c r="J404" s="72" t="s">
        <v>1073</v>
      </c>
      <c r="K404" s="9">
        <v>13401960</v>
      </c>
      <c r="L404" s="9">
        <v>12187772</v>
      </c>
      <c r="M404" s="9">
        <v>12290589</v>
      </c>
    </row>
    <row r="405" spans="1:13" s="2" customFormat="1" ht="112.5">
      <c r="A405" s="70" t="s">
        <v>1263</v>
      </c>
      <c r="B405" s="49" t="s">
        <v>19</v>
      </c>
      <c r="C405" s="49" t="s">
        <v>420</v>
      </c>
      <c r="D405" s="4" t="s">
        <v>992</v>
      </c>
      <c r="E405" s="49" t="s">
        <v>217</v>
      </c>
      <c r="F405" s="4" t="s">
        <v>218</v>
      </c>
      <c r="G405" s="8">
        <v>117886</v>
      </c>
      <c r="H405" s="8">
        <v>117886</v>
      </c>
      <c r="I405" s="8">
        <v>117886</v>
      </c>
      <c r="J405" s="72" t="s">
        <v>1073</v>
      </c>
      <c r="K405" s="9">
        <v>9849245</v>
      </c>
      <c r="L405" s="9">
        <v>8588006</v>
      </c>
      <c r="M405" s="9">
        <v>8599884</v>
      </c>
    </row>
    <row r="406" spans="1:13" s="2" customFormat="1" ht="112.5">
      <c r="A406" s="70" t="s">
        <v>1264</v>
      </c>
      <c r="B406" s="49" t="s">
        <v>19</v>
      </c>
      <c r="C406" s="49" t="s">
        <v>420</v>
      </c>
      <c r="D406" s="4" t="s">
        <v>993</v>
      </c>
      <c r="E406" s="49" t="s">
        <v>217</v>
      </c>
      <c r="F406" s="4" t="s">
        <v>218</v>
      </c>
      <c r="G406" s="8">
        <v>8280</v>
      </c>
      <c r="H406" s="8">
        <v>8280</v>
      </c>
      <c r="I406" s="8">
        <v>8280</v>
      </c>
      <c r="J406" s="72" t="s">
        <v>1088</v>
      </c>
      <c r="K406" s="9">
        <v>1634254</v>
      </c>
      <c r="L406" s="9">
        <v>1456598</v>
      </c>
      <c r="M406" s="9">
        <v>1456598</v>
      </c>
    </row>
    <row r="407" spans="1:13" s="2" customFormat="1" ht="112.5">
      <c r="A407" s="70" t="s">
        <v>1265</v>
      </c>
      <c r="B407" s="49" t="s">
        <v>19</v>
      </c>
      <c r="C407" s="49" t="s">
        <v>420</v>
      </c>
      <c r="D407" s="4" t="s">
        <v>994</v>
      </c>
      <c r="E407" s="49" t="s">
        <v>217</v>
      </c>
      <c r="F407" s="4" t="s">
        <v>218</v>
      </c>
      <c r="G407" s="8">
        <v>41432</v>
      </c>
      <c r="H407" s="8">
        <v>31680</v>
      </c>
      <c r="I407" s="8">
        <v>31680</v>
      </c>
      <c r="J407" s="72" t="s">
        <v>1334</v>
      </c>
      <c r="K407" s="9">
        <v>3823057</v>
      </c>
      <c r="L407" s="9">
        <v>3818419</v>
      </c>
      <c r="M407" s="9">
        <v>3029999</v>
      </c>
    </row>
    <row r="408" spans="1:13" s="2" customFormat="1" ht="112.5">
      <c r="A408" s="70" t="s">
        <v>1266</v>
      </c>
      <c r="B408" s="49" t="s">
        <v>19</v>
      </c>
      <c r="C408" s="49" t="s">
        <v>420</v>
      </c>
      <c r="D408" s="4" t="s">
        <v>995</v>
      </c>
      <c r="E408" s="49" t="s">
        <v>217</v>
      </c>
      <c r="F408" s="4" t="s">
        <v>218</v>
      </c>
      <c r="G408" s="8">
        <v>52220</v>
      </c>
      <c r="H408" s="8">
        <v>31382</v>
      </c>
      <c r="I408" s="8">
        <v>31382</v>
      </c>
      <c r="J408" s="72" t="s">
        <v>1334</v>
      </c>
      <c r="K408" s="9">
        <v>4818499</v>
      </c>
      <c r="L408" s="9">
        <v>3782500</v>
      </c>
      <c r="M408" s="9">
        <v>3001497</v>
      </c>
    </row>
    <row r="409" spans="1:13" s="2" customFormat="1" ht="41.25" customHeight="1">
      <c r="A409" s="70" t="s">
        <v>1267</v>
      </c>
      <c r="B409" s="49" t="s">
        <v>19</v>
      </c>
      <c r="C409" s="49" t="s">
        <v>996</v>
      </c>
      <c r="D409" s="4" t="s">
        <v>997</v>
      </c>
      <c r="E409" s="49" t="s">
        <v>239</v>
      </c>
      <c r="F409" s="4" t="s">
        <v>52</v>
      </c>
      <c r="G409" s="8">
        <v>0</v>
      </c>
      <c r="H409" s="8">
        <v>5</v>
      </c>
      <c r="I409" s="8">
        <v>5</v>
      </c>
      <c r="J409" s="72" t="s">
        <v>1073</v>
      </c>
      <c r="K409" s="9">
        <v>0</v>
      </c>
      <c r="L409" s="9">
        <v>632755</v>
      </c>
      <c r="M409" s="9">
        <v>633449</v>
      </c>
    </row>
    <row r="410" spans="1:13" s="2" customFormat="1" ht="56.25">
      <c r="A410" s="70" t="s">
        <v>1268</v>
      </c>
      <c r="B410" s="49" t="s">
        <v>19</v>
      </c>
      <c r="C410" s="49" t="s">
        <v>998</v>
      </c>
      <c r="D410" s="4" t="s">
        <v>999</v>
      </c>
      <c r="E410" s="49" t="s">
        <v>1000</v>
      </c>
      <c r="F410" s="4" t="s">
        <v>149</v>
      </c>
      <c r="G410" s="8">
        <v>2</v>
      </c>
      <c r="H410" s="8">
        <v>2</v>
      </c>
      <c r="I410" s="8">
        <v>2</v>
      </c>
      <c r="J410" s="72" t="s">
        <v>1073</v>
      </c>
      <c r="K410" s="9">
        <v>2835898</v>
      </c>
      <c r="L410" s="9">
        <v>2835898</v>
      </c>
      <c r="M410" s="9">
        <v>2835898</v>
      </c>
    </row>
    <row r="411" spans="1:13" s="2" customFormat="1" ht="56.25">
      <c r="A411" s="70" t="s">
        <v>1269</v>
      </c>
      <c r="B411" s="49" t="s">
        <v>19</v>
      </c>
      <c r="C411" s="49" t="s">
        <v>1001</v>
      </c>
      <c r="D411" s="4" t="s">
        <v>1002</v>
      </c>
      <c r="E411" s="49" t="s">
        <v>217</v>
      </c>
      <c r="F411" s="4" t="s">
        <v>218</v>
      </c>
      <c r="G411" s="8">
        <v>11520</v>
      </c>
      <c r="H411" s="8">
        <v>30780</v>
      </c>
      <c r="I411" s="8">
        <v>30780</v>
      </c>
      <c r="J411" s="72" t="s">
        <v>1334</v>
      </c>
      <c r="K411" s="9">
        <v>1756414</v>
      </c>
      <c r="L411" s="9">
        <v>5570384</v>
      </c>
      <c r="M411" s="9">
        <v>4420222</v>
      </c>
    </row>
    <row r="412" spans="1:13" s="2" customFormat="1" ht="56.25">
      <c r="A412" s="70" t="s">
        <v>1270</v>
      </c>
      <c r="B412" s="49" t="s">
        <v>19</v>
      </c>
      <c r="C412" s="49" t="s">
        <v>1001</v>
      </c>
      <c r="D412" s="4" t="s">
        <v>1003</v>
      </c>
      <c r="E412" s="49" t="s">
        <v>217</v>
      </c>
      <c r="F412" s="4" t="s">
        <v>218</v>
      </c>
      <c r="G412" s="8">
        <v>9360</v>
      </c>
      <c r="H412" s="8">
        <v>9186</v>
      </c>
      <c r="I412" s="8">
        <v>9186</v>
      </c>
      <c r="J412" s="72" t="s">
        <v>1334</v>
      </c>
      <c r="K412" s="9">
        <v>1427086</v>
      </c>
      <c r="L412" s="9">
        <v>1662429</v>
      </c>
      <c r="M412" s="9">
        <v>1319174</v>
      </c>
    </row>
    <row r="413" spans="1:13" s="2" customFormat="1" ht="56.25">
      <c r="A413" s="70" t="s">
        <v>1271</v>
      </c>
      <c r="B413" s="49" t="s">
        <v>19</v>
      </c>
      <c r="C413" s="49" t="s">
        <v>279</v>
      </c>
      <c r="D413" s="4" t="s">
        <v>1004</v>
      </c>
      <c r="E413" s="49" t="s">
        <v>217</v>
      </c>
      <c r="F413" s="4" t="s">
        <v>218</v>
      </c>
      <c r="G413" s="8">
        <v>10080</v>
      </c>
      <c r="H413" s="8">
        <v>6408</v>
      </c>
      <c r="I413" s="8">
        <v>6408</v>
      </c>
      <c r="J413" s="72" t="s">
        <v>1334</v>
      </c>
      <c r="K413" s="9">
        <v>1536862</v>
      </c>
      <c r="L413" s="9">
        <v>1159682</v>
      </c>
      <c r="M413" s="9">
        <v>920233</v>
      </c>
    </row>
    <row r="414" spans="1:13" s="2" customFormat="1" ht="56.25">
      <c r="A414" s="70" t="s">
        <v>1272</v>
      </c>
      <c r="B414" s="49" t="s">
        <v>19</v>
      </c>
      <c r="C414" s="49" t="s">
        <v>279</v>
      </c>
      <c r="D414" s="4" t="s">
        <v>280</v>
      </c>
      <c r="E414" s="49" t="s">
        <v>217</v>
      </c>
      <c r="F414" s="4" t="s">
        <v>218</v>
      </c>
      <c r="G414" s="8">
        <v>12950</v>
      </c>
      <c r="H414" s="8">
        <v>6076</v>
      </c>
      <c r="I414" s="8">
        <v>6076</v>
      </c>
      <c r="J414" s="72" t="s">
        <v>1334</v>
      </c>
      <c r="K414" s="9">
        <v>1974441</v>
      </c>
      <c r="L414" s="9">
        <v>1099599</v>
      </c>
      <c r="M414" s="9">
        <v>872556</v>
      </c>
    </row>
    <row r="415" spans="1:13" s="2" customFormat="1" ht="75">
      <c r="A415" s="70" t="s">
        <v>1273</v>
      </c>
      <c r="B415" s="49" t="s">
        <v>19</v>
      </c>
      <c r="C415" s="49" t="s">
        <v>1005</v>
      </c>
      <c r="D415" s="4" t="s">
        <v>1006</v>
      </c>
      <c r="E415" s="49" t="s">
        <v>217</v>
      </c>
      <c r="F415" s="4" t="s">
        <v>218</v>
      </c>
      <c r="G415" s="8">
        <v>1440</v>
      </c>
      <c r="H415" s="8">
        <v>3528</v>
      </c>
      <c r="I415" s="8">
        <v>3528</v>
      </c>
      <c r="J415" s="72" t="s">
        <v>1334</v>
      </c>
      <c r="K415" s="9">
        <v>132873</v>
      </c>
      <c r="L415" s="9">
        <v>425233</v>
      </c>
      <c r="M415" s="9">
        <v>337432</v>
      </c>
    </row>
    <row r="416" spans="1:13" s="2" customFormat="1" ht="75">
      <c r="A416" s="70" t="s">
        <v>1274</v>
      </c>
      <c r="B416" s="49" t="s">
        <v>19</v>
      </c>
      <c r="C416" s="49" t="s">
        <v>1005</v>
      </c>
      <c r="D416" s="4" t="s">
        <v>1007</v>
      </c>
      <c r="E416" s="49" t="s">
        <v>217</v>
      </c>
      <c r="F416" s="4" t="s">
        <v>218</v>
      </c>
      <c r="G416" s="8">
        <v>9216</v>
      </c>
      <c r="H416" s="8">
        <v>0</v>
      </c>
      <c r="I416" s="8">
        <v>0</v>
      </c>
      <c r="J416" s="72" t="s">
        <v>1334</v>
      </c>
      <c r="K416" s="9">
        <v>850388</v>
      </c>
      <c r="L416" s="9">
        <v>0</v>
      </c>
      <c r="M416" s="9">
        <v>0</v>
      </c>
    </row>
    <row r="417" spans="1:13" s="2" customFormat="1" ht="93.75">
      <c r="A417" s="70" t="s">
        <v>1275</v>
      </c>
      <c r="B417" s="49" t="s">
        <v>19</v>
      </c>
      <c r="C417" s="49" t="s">
        <v>1008</v>
      </c>
      <c r="D417" s="4" t="s">
        <v>1009</v>
      </c>
      <c r="E417" s="49" t="s">
        <v>217</v>
      </c>
      <c r="F417" s="4" t="s">
        <v>218</v>
      </c>
      <c r="G417" s="8">
        <v>10110</v>
      </c>
      <c r="H417" s="8">
        <v>0</v>
      </c>
      <c r="I417" s="8">
        <v>0</v>
      </c>
      <c r="J417" s="72" t="s">
        <v>1334</v>
      </c>
      <c r="K417" s="9">
        <v>932880</v>
      </c>
      <c r="L417" s="9">
        <v>0</v>
      </c>
      <c r="M417" s="9">
        <v>0</v>
      </c>
    </row>
    <row r="418" spans="1:13" s="2" customFormat="1" ht="93.75">
      <c r="A418" s="70" t="s">
        <v>1276</v>
      </c>
      <c r="B418" s="49" t="s">
        <v>19</v>
      </c>
      <c r="C418" s="49" t="s">
        <v>1008</v>
      </c>
      <c r="D418" s="4" t="s">
        <v>1010</v>
      </c>
      <c r="E418" s="49" t="s">
        <v>217</v>
      </c>
      <c r="F418" s="4" t="s">
        <v>218</v>
      </c>
      <c r="G418" s="8">
        <v>2880</v>
      </c>
      <c r="H418" s="8">
        <v>0</v>
      </c>
      <c r="I418" s="8">
        <v>0</v>
      </c>
      <c r="J418" s="72" t="s">
        <v>1334</v>
      </c>
      <c r="K418" s="9">
        <v>265746</v>
      </c>
      <c r="L418" s="9">
        <v>0</v>
      </c>
      <c r="M418" s="9">
        <v>0</v>
      </c>
    </row>
    <row r="419" spans="1:13" s="2" customFormat="1" ht="37.5">
      <c r="A419" s="70" t="s">
        <v>1277</v>
      </c>
      <c r="B419" s="56" t="s">
        <v>19</v>
      </c>
      <c r="C419" s="56" t="s">
        <v>1011</v>
      </c>
      <c r="D419" s="54" t="s">
        <v>1012</v>
      </c>
      <c r="E419" s="49" t="s">
        <v>239</v>
      </c>
      <c r="F419" s="4" t="s">
        <v>52</v>
      </c>
      <c r="G419" s="16">
        <v>68</v>
      </c>
      <c r="H419" s="16">
        <v>76</v>
      </c>
      <c r="I419" s="16">
        <v>76</v>
      </c>
      <c r="J419" s="44" t="s">
        <v>1086</v>
      </c>
      <c r="K419" s="9">
        <f t="shared" ref="K419:K434" si="0">L419</f>
        <v>2159454.71</v>
      </c>
      <c r="L419" s="9">
        <v>2159454.71</v>
      </c>
      <c r="M419" s="9">
        <f>L419</f>
        <v>2159454.71</v>
      </c>
    </row>
    <row r="420" spans="1:13" s="2" customFormat="1" ht="37.5">
      <c r="A420" s="70" t="s">
        <v>1278</v>
      </c>
      <c r="B420" s="56" t="s">
        <v>19</v>
      </c>
      <c r="C420" s="56" t="s">
        <v>1011</v>
      </c>
      <c r="D420" s="54" t="s">
        <v>1013</v>
      </c>
      <c r="E420" s="49" t="s">
        <v>239</v>
      </c>
      <c r="F420" s="4" t="s">
        <v>52</v>
      </c>
      <c r="G420" s="16">
        <v>1</v>
      </c>
      <c r="H420" s="16">
        <v>1</v>
      </c>
      <c r="I420" s="16">
        <v>1</v>
      </c>
      <c r="J420" s="44" t="s">
        <v>1086</v>
      </c>
      <c r="K420" s="9">
        <f t="shared" si="0"/>
        <v>75459.41</v>
      </c>
      <c r="L420" s="9">
        <v>75459.41</v>
      </c>
      <c r="M420" s="9">
        <f t="shared" ref="M420:M433" si="1">L420</f>
        <v>75459.41</v>
      </c>
    </row>
    <row r="421" spans="1:13" s="2" customFormat="1" ht="56.25">
      <c r="A421" s="70" t="s">
        <v>1279</v>
      </c>
      <c r="B421" s="56" t="s">
        <v>19</v>
      </c>
      <c r="C421" s="56" t="s">
        <v>1014</v>
      </c>
      <c r="D421" s="54" t="s">
        <v>1015</v>
      </c>
      <c r="E421" s="49" t="s">
        <v>239</v>
      </c>
      <c r="F421" s="4" t="s">
        <v>52</v>
      </c>
      <c r="G421" s="16">
        <v>169</v>
      </c>
      <c r="H421" s="55">
        <v>168.3</v>
      </c>
      <c r="I421" s="55">
        <v>170.20000000000002</v>
      </c>
      <c r="J421" s="44" t="s">
        <v>1086</v>
      </c>
      <c r="K421" s="9">
        <f t="shared" si="0"/>
        <v>7793256.4500000011</v>
      </c>
      <c r="L421" s="9">
        <v>7793256.4500000011</v>
      </c>
      <c r="M421" s="9">
        <f t="shared" si="1"/>
        <v>7793256.4500000011</v>
      </c>
    </row>
    <row r="422" spans="1:13" s="2" customFormat="1" ht="37.5">
      <c r="A422" s="70" t="s">
        <v>1280</v>
      </c>
      <c r="B422" s="56" t="s">
        <v>19</v>
      </c>
      <c r="C422" s="56" t="s">
        <v>1011</v>
      </c>
      <c r="D422" s="54" t="s">
        <v>1016</v>
      </c>
      <c r="E422" s="49" t="s">
        <v>239</v>
      </c>
      <c r="F422" s="4" t="s">
        <v>52</v>
      </c>
      <c r="G422" s="16">
        <v>12</v>
      </c>
      <c r="H422" s="16">
        <v>12</v>
      </c>
      <c r="I422" s="16">
        <v>12</v>
      </c>
      <c r="J422" s="44" t="s">
        <v>1086</v>
      </c>
      <c r="K422" s="9">
        <f t="shared" si="0"/>
        <v>348297.51</v>
      </c>
      <c r="L422" s="9">
        <v>348297.51</v>
      </c>
      <c r="M422" s="9">
        <f t="shared" si="1"/>
        <v>348297.51</v>
      </c>
    </row>
    <row r="423" spans="1:13" s="2" customFormat="1" ht="37.5">
      <c r="A423" s="70" t="s">
        <v>1281</v>
      </c>
      <c r="B423" s="56" t="s">
        <v>19</v>
      </c>
      <c r="C423" s="56" t="s">
        <v>1011</v>
      </c>
      <c r="D423" s="54" t="s">
        <v>1017</v>
      </c>
      <c r="E423" s="49" t="s">
        <v>239</v>
      </c>
      <c r="F423" s="4" t="s">
        <v>52</v>
      </c>
      <c r="G423" s="16">
        <v>13</v>
      </c>
      <c r="H423" s="16">
        <v>15</v>
      </c>
      <c r="I423" s="16">
        <v>15</v>
      </c>
      <c r="J423" s="44" t="s">
        <v>1086</v>
      </c>
      <c r="K423" s="9">
        <f t="shared" si="0"/>
        <v>1131891.19</v>
      </c>
      <c r="L423" s="9">
        <v>1131891.19</v>
      </c>
      <c r="M423" s="9">
        <f t="shared" si="1"/>
        <v>1131891.19</v>
      </c>
    </row>
    <row r="424" spans="1:13" s="2" customFormat="1" ht="56.25">
      <c r="A424" s="70" t="s">
        <v>1282</v>
      </c>
      <c r="B424" s="56" t="s">
        <v>19</v>
      </c>
      <c r="C424" s="56" t="s">
        <v>1014</v>
      </c>
      <c r="D424" s="54" t="s">
        <v>1018</v>
      </c>
      <c r="E424" s="49" t="s">
        <v>239</v>
      </c>
      <c r="F424" s="4" t="s">
        <v>52</v>
      </c>
      <c r="G424" s="16">
        <v>652</v>
      </c>
      <c r="H424" s="55">
        <v>656.3</v>
      </c>
      <c r="I424" s="55">
        <v>665.09999999999991</v>
      </c>
      <c r="J424" s="44" t="s">
        <v>1086</v>
      </c>
      <c r="K424" s="9">
        <f t="shared" si="0"/>
        <v>25682526.57</v>
      </c>
      <c r="L424" s="9">
        <v>25682526.57</v>
      </c>
      <c r="M424" s="9">
        <f t="shared" si="1"/>
        <v>25682526.57</v>
      </c>
    </row>
    <row r="425" spans="1:13" s="2" customFormat="1" ht="56.25">
      <c r="A425" s="70" t="s">
        <v>1283</v>
      </c>
      <c r="B425" s="56" t="s">
        <v>19</v>
      </c>
      <c r="C425" s="56" t="s">
        <v>1014</v>
      </c>
      <c r="D425" s="54" t="s">
        <v>1019</v>
      </c>
      <c r="E425" s="49" t="s">
        <v>239</v>
      </c>
      <c r="F425" s="4" t="s">
        <v>52</v>
      </c>
      <c r="G425" s="16">
        <v>301</v>
      </c>
      <c r="H425" s="16">
        <v>301</v>
      </c>
      <c r="I425" s="16">
        <v>299</v>
      </c>
      <c r="J425" s="44" t="s">
        <v>1333</v>
      </c>
      <c r="K425" s="9">
        <f t="shared" si="0"/>
        <v>12552208.52</v>
      </c>
      <c r="L425" s="9">
        <v>12552208.52</v>
      </c>
      <c r="M425" s="9">
        <f t="shared" si="1"/>
        <v>12552208.52</v>
      </c>
    </row>
    <row r="426" spans="1:13" s="2" customFormat="1" ht="56.25">
      <c r="A426" s="70" t="s">
        <v>1284</v>
      </c>
      <c r="B426" s="56" t="s">
        <v>19</v>
      </c>
      <c r="C426" s="56" t="s">
        <v>1014</v>
      </c>
      <c r="D426" s="54" t="s">
        <v>1020</v>
      </c>
      <c r="E426" s="49" t="s">
        <v>239</v>
      </c>
      <c r="F426" s="4" t="s">
        <v>52</v>
      </c>
      <c r="G426" s="16">
        <v>618</v>
      </c>
      <c r="H426" s="55">
        <v>645.6</v>
      </c>
      <c r="I426" s="55">
        <v>651.20000000000005</v>
      </c>
      <c r="J426" s="44" t="s">
        <v>1086</v>
      </c>
      <c r="K426" s="9">
        <f t="shared" si="0"/>
        <v>23999269.899999999</v>
      </c>
      <c r="L426" s="9">
        <v>23999269.899999999</v>
      </c>
      <c r="M426" s="9">
        <f t="shared" si="1"/>
        <v>23999269.899999999</v>
      </c>
    </row>
    <row r="427" spans="1:13" s="2" customFormat="1" ht="56.25">
      <c r="A427" s="70" t="s">
        <v>1285</v>
      </c>
      <c r="B427" s="56" t="s">
        <v>19</v>
      </c>
      <c r="C427" s="56" t="s">
        <v>1014</v>
      </c>
      <c r="D427" s="54" t="s">
        <v>1021</v>
      </c>
      <c r="E427" s="49" t="s">
        <v>239</v>
      </c>
      <c r="F427" s="4" t="s">
        <v>52</v>
      </c>
      <c r="G427" s="16">
        <v>272</v>
      </c>
      <c r="H427" s="16">
        <v>272</v>
      </c>
      <c r="I427" s="16">
        <v>275</v>
      </c>
      <c r="J427" s="44" t="s">
        <v>1086</v>
      </c>
      <c r="K427" s="9">
        <f t="shared" si="0"/>
        <v>11342859.52</v>
      </c>
      <c r="L427" s="9">
        <v>11342859.52</v>
      </c>
      <c r="M427" s="9">
        <f t="shared" si="1"/>
        <v>11342859.52</v>
      </c>
    </row>
    <row r="428" spans="1:13" s="2" customFormat="1" ht="37.5">
      <c r="A428" s="70" t="s">
        <v>1286</v>
      </c>
      <c r="B428" s="56" t="s">
        <v>19</v>
      </c>
      <c r="C428" s="56" t="s">
        <v>1011</v>
      </c>
      <c r="D428" s="54" t="s">
        <v>1022</v>
      </c>
      <c r="E428" s="49" t="s">
        <v>239</v>
      </c>
      <c r="F428" s="4" t="s">
        <v>52</v>
      </c>
      <c r="G428" s="16">
        <v>28</v>
      </c>
      <c r="H428" s="16">
        <v>28</v>
      </c>
      <c r="I428" s="16">
        <v>29</v>
      </c>
      <c r="J428" s="44" t="s">
        <v>1086</v>
      </c>
      <c r="K428" s="9">
        <f t="shared" si="0"/>
        <v>812694.19</v>
      </c>
      <c r="L428" s="9">
        <v>812694.19</v>
      </c>
      <c r="M428" s="9">
        <f t="shared" si="1"/>
        <v>812694.19</v>
      </c>
    </row>
    <row r="429" spans="1:13" s="2" customFormat="1" ht="37.5">
      <c r="A429" s="70" t="s">
        <v>1287</v>
      </c>
      <c r="B429" s="56" t="s">
        <v>19</v>
      </c>
      <c r="C429" s="56" t="s">
        <v>1023</v>
      </c>
      <c r="D429" s="54" t="s">
        <v>1024</v>
      </c>
      <c r="E429" s="49" t="s">
        <v>239</v>
      </c>
      <c r="F429" s="4" t="s">
        <v>52</v>
      </c>
      <c r="G429" s="16">
        <v>6</v>
      </c>
      <c r="H429" s="16">
        <v>7</v>
      </c>
      <c r="I429" s="16">
        <v>7</v>
      </c>
      <c r="J429" s="44" t="s">
        <v>1086</v>
      </c>
      <c r="K429" s="9">
        <f t="shared" si="0"/>
        <v>120137.4</v>
      </c>
      <c r="L429" s="9">
        <v>120137.4</v>
      </c>
      <c r="M429" s="9">
        <f t="shared" si="1"/>
        <v>120137.4</v>
      </c>
    </row>
    <row r="430" spans="1:13" s="2" customFormat="1" ht="37.5">
      <c r="A430" s="70" t="s">
        <v>1288</v>
      </c>
      <c r="B430" s="56" t="s">
        <v>19</v>
      </c>
      <c r="C430" s="56" t="s">
        <v>1023</v>
      </c>
      <c r="D430" s="54" t="s">
        <v>1025</v>
      </c>
      <c r="E430" s="49" t="s">
        <v>239</v>
      </c>
      <c r="F430" s="4" t="s">
        <v>52</v>
      </c>
      <c r="G430" s="16">
        <v>27</v>
      </c>
      <c r="H430" s="16">
        <v>30</v>
      </c>
      <c r="I430" s="16">
        <v>30</v>
      </c>
      <c r="J430" s="44" t="s">
        <v>1086</v>
      </c>
      <c r="K430" s="9">
        <f t="shared" si="0"/>
        <v>2263782.38</v>
      </c>
      <c r="L430" s="9">
        <v>2263782.38</v>
      </c>
      <c r="M430" s="9">
        <f t="shared" si="1"/>
        <v>2263782.38</v>
      </c>
    </row>
    <row r="431" spans="1:13" s="2" customFormat="1" ht="37.5">
      <c r="A431" s="70" t="s">
        <v>1289</v>
      </c>
      <c r="B431" s="56" t="s">
        <v>19</v>
      </c>
      <c r="C431" s="56" t="s">
        <v>1011</v>
      </c>
      <c r="D431" s="54" t="s">
        <v>1026</v>
      </c>
      <c r="E431" s="49" t="s">
        <v>239</v>
      </c>
      <c r="F431" s="4" t="s">
        <v>52</v>
      </c>
      <c r="G431" s="16">
        <v>6</v>
      </c>
      <c r="H431" s="16">
        <v>0</v>
      </c>
      <c r="I431" s="16">
        <v>6</v>
      </c>
      <c r="J431" s="44" t="s">
        <v>1086</v>
      </c>
      <c r="K431" s="9">
        <f t="shared" si="0"/>
        <v>267704.49</v>
      </c>
      <c r="L431" s="9">
        <v>267704.49</v>
      </c>
      <c r="M431" s="9">
        <f t="shared" si="1"/>
        <v>267704.49</v>
      </c>
    </row>
    <row r="432" spans="1:13" s="2" customFormat="1" ht="62.25" customHeight="1">
      <c r="A432" s="70" t="s">
        <v>1290</v>
      </c>
      <c r="B432" s="56" t="s">
        <v>19</v>
      </c>
      <c r="C432" s="56" t="s">
        <v>1014</v>
      </c>
      <c r="D432" s="54" t="s">
        <v>1027</v>
      </c>
      <c r="E432" s="49" t="s">
        <v>239</v>
      </c>
      <c r="F432" s="4" t="s">
        <v>52</v>
      </c>
      <c r="G432" s="16">
        <v>12</v>
      </c>
      <c r="H432" s="16">
        <v>13</v>
      </c>
      <c r="I432" s="16">
        <v>13</v>
      </c>
      <c r="J432" s="44" t="s">
        <v>1086</v>
      </c>
      <c r="K432" s="9">
        <f t="shared" si="0"/>
        <v>553777.9</v>
      </c>
      <c r="L432" s="9">
        <v>553777.9</v>
      </c>
      <c r="M432" s="9">
        <f t="shared" si="1"/>
        <v>553777.9</v>
      </c>
    </row>
    <row r="433" spans="1:13" s="2" customFormat="1" ht="46.5" customHeight="1">
      <c r="A433" s="70" t="s">
        <v>1291</v>
      </c>
      <c r="B433" s="56" t="s">
        <v>19</v>
      </c>
      <c r="C433" s="56" t="s">
        <v>422</v>
      </c>
      <c r="D433" s="54" t="s">
        <v>1028</v>
      </c>
      <c r="E433" s="56" t="s">
        <v>1029</v>
      </c>
      <c r="F433" s="54" t="s">
        <v>218</v>
      </c>
      <c r="G433" s="16">
        <v>20622</v>
      </c>
      <c r="H433" s="16">
        <v>20622</v>
      </c>
      <c r="I433" s="16">
        <v>21637</v>
      </c>
      <c r="J433" s="44" t="s">
        <v>1086</v>
      </c>
      <c r="K433" s="9">
        <f t="shared" si="0"/>
        <v>1850176.9</v>
      </c>
      <c r="L433" s="9">
        <v>1850176.9</v>
      </c>
      <c r="M433" s="9">
        <f t="shared" si="1"/>
        <v>1850176.9</v>
      </c>
    </row>
    <row r="434" spans="1:13" s="2" customFormat="1" ht="32.25" customHeight="1">
      <c r="A434" s="91" t="s">
        <v>1292</v>
      </c>
      <c r="B434" s="83" t="s">
        <v>19</v>
      </c>
      <c r="C434" s="83" t="s">
        <v>422</v>
      </c>
      <c r="D434" s="84" t="s">
        <v>1030</v>
      </c>
      <c r="E434" s="83" t="s">
        <v>1029</v>
      </c>
      <c r="F434" s="84" t="s">
        <v>218</v>
      </c>
      <c r="G434" s="80">
        <v>182118</v>
      </c>
      <c r="H434" s="80">
        <v>182118</v>
      </c>
      <c r="I434" s="80">
        <v>184568</v>
      </c>
      <c r="J434" s="44" t="s">
        <v>1086</v>
      </c>
      <c r="K434" s="9">
        <f t="shared" si="0"/>
        <v>6823708.4500000002</v>
      </c>
      <c r="L434" s="9">
        <v>6823708.4500000002</v>
      </c>
      <c r="M434" s="9">
        <f>L434</f>
        <v>6823708.4500000002</v>
      </c>
    </row>
    <row r="435" spans="1:13" s="2" customFormat="1" ht="32.25" customHeight="1">
      <c r="A435" s="91"/>
      <c r="B435" s="83"/>
      <c r="C435" s="83"/>
      <c r="D435" s="84"/>
      <c r="E435" s="83"/>
      <c r="F435" s="84"/>
      <c r="G435" s="80"/>
      <c r="H435" s="80"/>
      <c r="I435" s="80"/>
      <c r="J435" s="44" t="s">
        <v>1087</v>
      </c>
      <c r="K435" s="9">
        <v>285434.3</v>
      </c>
      <c r="L435" s="9">
        <v>224791.95</v>
      </c>
      <c r="M435" s="9">
        <f t="shared" ref="M435:M443" si="2">L435</f>
        <v>224791.95</v>
      </c>
    </row>
    <row r="436" spans="1:13" s="2" customFormat="1" ht="32.25" customHeight="1">
      <c r="A436" s="91"/>
      <c r="B436" s="83"/>
      <c r="C436" s="83"/>
      <c r="D436" s="84"/>
      <c r="E436" s="83"/>
      <c r="F436" s="84"/>
      <c r="G436" s="80"/>
      <c r="H436" s="80"/>
      <c r="I436" s="80"/>
      <c r="J436" s="44" t="s">
        <v>1080</v>
      </c>
      <c r="K436" s="9">
        <v>20708860</v>
      </c>
      <c r="L436" s="9">
        <v>18656631</v>
      </c>
      <c r="M436" s="9">
        <f t="shared" si="2"/>
        <v>18656631</v>
      </c>
    </row>
    <row r="437" spans="1:13" s="2" customFormat="1" ht="42" customHeight="1">
      <c r="A437" s="70" t="s">
        <v>1293</v>
      </c>
      <c r="B437" s="56" t="s">
        <v>19</v>
      </c>
      <c r="C437" s="56" t="s">
        <v>422</v>
      </c>
      <c r="D437" s="54" t="s">
        <v>1031</v>
      </c>
      <c r="E437" s="56" t="s">
        <v>1029</v>
      </c>
      <c r="F437" s="54" t="s">
        <v>218</v>
      </c>
      <c r="G437" s="16">
        <v>54400</v>
      </c>
      <c r="H437" s="16">
        <v>54400</v>
      </c>
      <c r="I437" s="16">
        <v>54883</v>
      </c>
      <c r="J437" s="44" t="s">
        <v>1080</v>
      </c>
      <c r="K437" s="9">
        <v>9821224</v>
      </c>
      <c r="L437" s="9">
        <v>8873453</v>
      </c>
      <c r="M437" s="9">
        <f t="shared" si="2"/>
        <v>8873453</v>
      </c>
    </row>
    <row r="438" spans="1:13" s="2" customFormat="1" ht="24.75" customHeight="1">
      <c r="A438" s="81" t="s">
        <v>1294</v>
      </c>
      <c r="B438" s="83" t="s">
        <v>19</v>
      </c>
      <c r="C438" s="83" t="s">
        <v>1032</v>
      </c>
      <c r="D438" s="89" t="s">
        <v>1033</v>
      </c>
      <c r="E438" s="83" t="s">
        <v>239</v>
      </c>
      <c r="F438" s="84" t="s">
        <v>52</v>
      </c>
      <c r="G438" s="80">
        <v>11</v>
      </c>
      <c r="H438" s="80">
        <v>11</v>
      </c>
      <c r="I438" s="80">
        <v>11</v>
      </c>
      <c r="J438" s="44" t="s">
        <v>1086</v>
      </c>
      <c r="K438" s="9">
        <f>L438</f>
        <v>3863644.08</v>
      </c>
      <c r="L438" s="9">
        <v>3863644.08</v>
      </c>
      <c r="M438" s="9">
        <f t="shared" si="2"/>
        <v>3863644.08</v>
      </c>
    </row>
    <row r="439" spans="1:13" s="2" customFormat="1" ht="29.25" customHeight="1">
      <c r="A439" s="82"/>
      <c r="B439" s="83"/>
      <c r="C439" s="83"/>
      <c r="D439" s="89"/>
      <c r="E439" s="83"/>
      <c r="F439" s="84"/>
      <c r="G439" s="80"/>
      <c r="H439" s="80"/>
      <c r="I439" s="80"/>
      <c r="J439" s="44" t="s">
        <v>1087</v>
      </c>
      <c r="K439" s="9">
        <v>224218.21</v>
      </c>
      <c r="L439" s="9">
        <v>176581.61</v>
      </c>
      <c r="M439" s="9">
        <f t="shared" si="2"/>
        <v>176581.61</v>
      </c>
    </row>
    <row r="440" spans="1:13" s="2" customFormat="1" ht="24.75" customHeight="1">
      <c r="A440" s="81" t="s">
        <v>1295</v>
      </c>
      <c r="B440" s="83" t="s">
        <v>19</v>
      </c>
      <c r="C440" s="83" t="s">
        <v>1034</v>
      </c>
      <c r="D440" s="84" t="s">
        <v>1035</v>
      </c>
      <c r="E440" s="83" t="s">
        <v>239</v>
      </c>
      <c r="F440" s="84" t="s">
        <v>52</v>
      </c>
      <c r="G440" s="80">
        <v>11</v>
      </c>
      <c r="H440" s="80">
        <v>10</v>
      </c>
      <c r="I440" s="85">
        <v>10.3</v>
      </c>
      <c r="J440" s="44" t="s">
        <v>1086</v>
      </c>
      <c r="K440" s="9">
        <f>L440</f>
        <v>6504782.1500000004</v>
      </c>
      <c r="L440" s="9">
        <v>6504782.1500000004</v>
      </c>
      <c r="M440" s="9">
        <f t="shared" si="2"/>
        <v>6504782.1500000004</v>
      </c>
    </row>
    <row r="441" spans="1:13" s="2" customFormat="1" ht="33" customHeight="1">
      <c r="A441" s="82"/>
      <c r="B441" s="83"/>
      <c r="C441" s="83"/>
      <c r="D441" s="84"/>
      <c r="E441" s="83"/>
      <c r="F441" s="84"/>
      <c r="G441" s="80"/>
      <c r="H441" s="80"/>
      <c r="I441" s="85"/>
      <c r="J441" s="44" t="s">
        <v>1087</v>
      </c>
      <c r="K441" s="9">
        <v>266609.78000000003</v>
      </c>
      <c r="L441" s="9">
        <v>209966.82</v>
      </c>
      <c r="M441" s="9">
        <f t="shared" si="2"/>
        <v>209966.82</v>
      </c>
    </row>
    <row r="442" spans="1:13" s="2" customFormat="1" ht="30.75" customHeight="1">
      <c r="A442" s="81" t="s">
        <v>1296</v>
      </c>
      <c r="B442" s="83" t="s">
        <v>19</v>
      </c>
      <c r="C442" s="83" t="s">
        <v>1034</v>
      </c>
      <c r="D442" s="84" t="s">
        <v>1036</v>
      </c>
      <c r="E442" s="83" t="s">
        <v>239</v>
      </c>
      <c r="F442" s="84" t="s">
        <v>52</v>
      </c>
      <c r="G442" s="80">
        <v>28</v>
      </c>
      <c r="H442" s="80">
        <v>28</v>
      </c>
      <c r="I442" s="85">
        <v>28.9</v>
      </c>
      <c r="J442" s="44" t="s">
        <v>1086</v>
      </c>
      <c r="K442" s="9">
        <f>L442</f>
        <v>1595917.5200000003</v>
      </c>
      <c r="L442" s="9">
        <v>1595917.5200000003</v>
      </c>
      <c r="M442" s="9">
        <f t="shared" si="2"/>
        <v>1595917.5200000003</v>
      </c>
    </row>
    <row r="443" spans="1:13" s="2" customFormat="1" ht="37.5" customHeight="1">
      <c r="A443" s="82"/>
      <c r="B443" s="83"/>
      <c r="C443" s="83"/>
      <c r="D443" s="84"/>
      <c r="E443" s="83"/>
      <c r="F443" s="84"/>
      <c r="G443" s="80"/>
      <c r="H443" s="80"/>
      <c r="I443" s="85"/>
      <c r="J443" s="44" t="s">
        <v>1087</v>
      </c>
      <c r="K443" s="9">
        <v>128390.6</v>
      </c>
      <c r="L443" s="9">
        <v>101113.19</v>
      </c>
      <c r="M443" s="9">
        <f t="shared" si="2"/>
        <v>101113.19</v>
      </c>
    </row>
    <row r="444" spans="1:13" s="2" customFormat="1" ht="32.25" customHeight="1">
      <c r="A444" s="81" t="s">
        <v>1297</v>
      </c>
      <c r="B444" s="83" t="s">
        <v>19</v>
      </c>
      <c r="C444" s="83" t="s">
        <v>1034</v>
      </c>
      <c r="D444" s="84" t="s">
        <v>1037</v>
      </c>
      <c r="E444" s="83" t="s">
        <v>239</v>
      </c>
      <c r="F444" s="84" t="s">
        <v>52</v>
      </c>
      <c r="G444" s="80">
        <v>130</v>
      </c>
      <c r="H444" s="80">
        <v>130</v>
      </c>
      <c r="I444" s="85">
        <v>131</v>
      </c>
      <c r="J444" s="44" t="s">
        <v>1086</v>
      </c>
      <c r="K444" s="9">
        <f>L444</f>
        <v>8052007.25</v>
      </c>
      <c r="L444" s="9">
        <v>8052007.25</v>
      </c>
      <c r="M444" s="9">
        <f>L444</f>
        <v>8052007.25</v>
      </c>
    </row>
    <row r="445" spans="1:13" s="2" customFormat="1" ht="36.75" customHeight="1">
      <c r="A445" s="82"/>
      <c r="B445" s="83"/>
      <c r="C445" s="83"/>
      <c r="D445" s="84"/>
      <c r="E445" s="83"/>
      <c r="F445" s="84"/>
      <c r="G445" s="80"/>
      <c r="H445" s="80"/>
      <c r="I445" s="85"/>
      <c r="J445" s="44" t="s">
        <v>1087</v>
      </c>
      <c r="K445" s="9">
        <v>796886.17</v>
      </c>
      <c r="L445" s="9">
        <v>627582.59</v>
      </c>
      <c r="M445" s="9">
        <f t="shared" ref="M445:M456" si="3">L445</f>
        <v>627582.59</v>
      </c>
    </row>
    <row r="446" spans="1:13" s="2" customFormat="1" ht="37.5" customHeight="1">
      <c r="A446" s="81" t="s">
        <v>1298</v>
      </c>
      <c r="B446" s="83" t="s">
        <v>19</v>
      </c>
      <c r="C446" s="83" t="s">
        <v>1034</v>
      </c>
      <c r="D446" s="84" t="s">
        <v>1038</v>
      </c>
      <c r="E446" s="83" t="s">
        <v>239</v>
      </c>
      <c r="F446" s="84" t="s">
        <v>52</v>
      </c>
      <c r="G446" s="80">
        <v>2</v>
      </c>
      <c r="H446" s="80">
        <v>2.2999999999999998</v>
      </c>
      <c r="I446" s="85">
        <v>2.2999999999999998</v>
      </c>
      <c r="J446" s="44" t="s">
        <v>1086</v>
      </c>
      <c r="K446" s="9">
        <f>L446</f>
        <v>2885817.61</v>
      </c>
      <c r="L446" s="9">
        <v>2885817.61</v>
      </c>
      <c r="M446" s="9">
        <f t="shared" si="3"/>
        <v>2885817.61</v>
      </c>
    </row>
    <row r="447" spans="1:13" s="2" customFormat="1" ht="37.5" customHeight="1">
      <c r="A447" s="82"/>
      <c r="B447" s="83"/>
      <c r="C447" s="83"/>
      <c r="D447" s="84"/>
      <c r="E447" s="83"/>
      <c r="F447" s="84"/>
      <c r="G447" s="80"/>
      <c r="H447" s="80"/>
      <c r="I447" s="85"/>
      <c r="J447" s="44" t="s">
        <v>1087</v>
      </c>
      <c r="K447" s="9">
        <v>118280.23</v>
      </c>
      <c r="L447" s="9">
        <v>93150.84</v>
      </c>
      <c r="M447" s="9">
        <f t="shared" si="3"/>
        <v>93150.84</v>
      </c>
    </row>
    <row r="448" spans="1:13" s="2" customFormat="1" ht="24.75" customHeight="1">
      <c r="A448" s="81" t="s">
        <v>1299</v>
      </c>
      <c r="B448" s="83" t="s">
        <v>19</v>
      </c>
      <c r="C448" s="83" t="s">
        <v>1034</v>
      </c>
      <c r="D448" s="84" t="s">
        <v>1039</v>
      </c>
      <c r="E448" s="83" t="s">
        <v>239</v>
      </c>
      <c r="F448" s="84" t="s">
        <v>52</v>
      </c>
      <c r="G448" s="80">
        <v>1</v>
      </c>
      <c r="H448" s="80">
        <v>1</v>
      </c>
      <c r="I448" s="85">
        <v>1</v>
      </c>
      <c r="J448" s="44" t="s">
        <v>1086</v>
      </c>
      <c r="K448" s="9">
        <f>L448</f>
        <v>362592.85</v>
      </c>
      <c r="L448" s="9">
        <v>362592.85</v>
      </c>
      <c r="M448" s="9">
        <f t="shared" si="3"/>
        <v>362592.85</v>
      </c>
    </row>
    <row r="449" spans="1:13" s="2" customFormat="1" ht="29.25" customHeight="1">
      <c r="A449" s="82"/>
      <c r="B449" s="83"/>
      <c r="C449" s="83"/>
      <c r="D449" s="84"/>
      <c r="E449" s="83"/>
      <c r="F449" s="84"/>
      <c r="G449" s="80"/>
      <c r="H449" s="80"/>
      <c r="I449" s="85"/>
      <c r="J449" s="44" t="s">
        <v>1087</v>
      </c>
      <c r="K449" s="9">
        <v>21042.29</v>
      </c>
      <c r="L449" s="9">
        <v>16571.72</v>
      </c>
      <c r="M449" s="9">
        <f t="shared" si="3"/>
        <v>16571.72</v>
      </c>
    </row>
    <row r="450" spans="1:13" s="2" customFormat="1" ht="41.25" customHeight="1">
      <c r="A450" s="81" t="s">
        <v>1300</v>
      </c>
      <c r="B450" s="83" t="s">
        <v>19</v>
      </c>
      <c r="C450" s="83" t="s">
        <v>1032</v>
      </c>
      <c r="D450" s="89" t="s">
        <v>1040</v>
      </c>
      <c r="E450" s="83" t="s">
        <v>239</v>
      </c>
      <c r="F450" s="84" t="s">
        <v>52</v>
      </c>
      <c r="G450" s="80">
        <v>6</v>
      </c>
      <c r="H450" s="80">
        <v>7</v>
      </c>
      <c r="I450" s="80">
        <v>7</v>
      </c>
      <c r="J450" s="44" t="s">
        <v>1086</v>
      </c>
      <c r="K450" s="9">
        <f>L450</f>
        <v>8507937.1600000001</v>
      </c>
      <c r="L450" s="9">
        <v>8507937.1600000001</v>
      </c>
      <c r="M450" s="9">
        <f t="shared" si="3"/>
        <v>8507937.1600000001</v>
      </c>
    </row>
    <row r="451" spans="1:13" s="2" customFormat="1" ht="37.5" customHeight="1">
      <c r="A451" s="82"/>
      <c r="B451" s="83"/>
      <c r="C451" s="83"/>
      <c r="D451" s="89"/>
      <c r="E451" s="83"/>
      <c r="F451" s="84"/>
      <c r="G451" s="80"/>
      <c r="H451" s="80"/>
      <c r="I451" s="80"/>
      <c r="J451" s="44" t="s">
        <v>1087</v>
      </c>
      <c r="K451" s="9">
        <v>348712.55</v>
      </c>
      <c r="L451" s="9">
        <v>274626.33</v>
      </c>
      <c r="M451" s="9">
        <f t="shared" si="3"/>
        <v>274626.33</v>
      </c>
    </row>
    <row r="452" spans="1:13" s="2" customFormat="1" ht="34.5" customHeight="1">
      <c r="A452" s="81" t="s">
        <v>1301</v>
      </c>
      <c r="B452" s="83" t="s">
        <v>19</v>
      </c>
      <c r="C452" s="83" t="s">
        <v>1032</v>
      </c>
      <c r="D452" s="84" t="s">
        <v>1041</v>
      </c>
      <c r="E452" s="83" t="s">
        <v>239</v>
      </c>
      <c r="F452" s="84" t="s">
        <v>52</v>
      </c>
      <c r="G452" s="80">
        <v>7</v>
      </c>
      <c r="H452" s="85">
        <v>6.7</v>
      </c>
      <c r="I452" s="85">
        <v>6.7</v>
      </c>
      <c r="J452" s="44" t="s">
        <v>1086</v>
      </c>
      <c r="K452" s="9">
        <f>L452</f>
        <v>4236375.62</v>
      </c>
      <c r="L452" s="9">
        <v>4236375.62</v>
      </c>
      <c r="M452" s="9">
        <f t="shared" si="3"/>
        <v>4236375.62</v>
      </c>
    </row>
    <row r="453" spans="1:13" s="2" customFormat="1" ht="27" customHeight="1">
      <c r="A453" s="82"/>
      <c r="B453" s="83"/>
      <c r="C453" s="83"/>
      <c r="D453" s="84"/>
      <c r="E453" s="83"/>
      <c r="F453" s="84"/>
      <c r="G453" s="80"/>
      <c r="H453" s="85"/>
      <c r="I453" s="85"/>
      <c r="J453" s="44" t="s">
        <v>1087</v>
      </c>
      <c r="K453" s="9">
        <v>173635.20000000001</v>
      </c>
      <c r="L453" s="9">
        <v>136745.29</v>
      </c>
      <c r="M453" s="9">
        <f t="shared" si="3"/>
        <v>136745.29</v>
      </c>
    </row>
    <row r="454" spans="1:13" s="2" customFormat="1" ht="28.5" customHeight="1">
      <c r="A454" s="86" t="s">
        <v>1302</v>
      </c>
      <c r="B454" s="83" t="s">
        <v>19</v>
      </c>
      <c r="C454" s="83" t="s">
        <v>1032</v>
      </c>
      <c r="D454" s="84" t="s">
        <v>1042</v>
      </c>
      <c r="E454" s="83" t="s">
        <v>239</v>
      </c>
      <c r="F454" s="84" t="s">
        <v>52</v>
      </c>
      <c r="G454" s="80">
        <v>865</v>
      </c>
      <c r="H454" s="80">
        <v>865</v>
      </c>
      <c r="I454" s="85">
        <v>865.2</v>
      </c>
      <c r="J454" s="44" t="s">
        <v>1086</v>
      </c>
      <c r="K454" s="9">
        <f>L454</f>
        <v>47877417.239999995</v>
      </c>
      <c r="L454" s="9">
        <v>47877417.239999995</v>
      </c>
      <c r="M454" s="9">
        <f t="shared" si="3"/>
        <v>47877417.239999995</v>
      </c>
    </row>
    <row r="455" spans="1:13" s="2" customFormat="1" ht="30.75" customHeight="1">
      <c r="A455" s="86"/>
      <c r="B455" s="83"/>
      <c r="C455" s="83"/>
      <c r="D455" s="84"/>
      <c r="E455" s="83"/>
      <c r="F455" s="84"/>
      <c r="G455" s="80"/>
      <c r="H455" s="80"/>
      <c r="I455" s="85"/>
      <c r="J455" s="44" t="s">
        <v>1076</v>
      </c>
      <c r="K455" s="9">
        <v>7600</v>
      </c>
      <c r="L455" s="9">
        <v>7600</v>
      </c>
      <c r="M455" s="9">
        <f t="shared" si="3"/>
        <v>7600</v>
      </c>
    </row>
    <row r="456" spans="1:13" s="2" customFormat="1" ht="24.75" customHeight="1">
      <c r="A456" s="86"/>
      <c r="B456" s="83"/>
      <c r="C456" s="83"/>
      <c r="D456" s="84"/>
      <c r="E456" s="83"/>
      <c r="F456" s="84"/>
      <c r="G456" s="80"/>
      <c r="H456" s="80"/>
      <c r="I456" s="85"/>
      <c r="J456" s="44" t="s">
        <v>1087</v>
      </c>
      <c r="K456" s="9">
        <v>4417798.3499999996</v>
      </c>
      <c r="L456" s="9">
        <v>3479208.76</v>
      </c>
      <c r="M456" s="9">
        <f t="shared" si="3"/>
        <v>3479208.76</v>
      </c>
    </row>
    <row r="457" spans="1:13" s="2" customFormat="1" ht="26.25" customHeight="1">
      <c r="A457" s="86" t="s">
        <v>1303</v>
      </c>
      <c r="B457" s="83" t="s">
        <v>19</v>
      </c>
      <c r="C457" s="83" t="s">
        <v>1032</v>
      </c>
      <c r="D457" s="84" t="s">
        <v>1043</v>
      </c>
      <c r="E457" s="83" t="s">
        <v>239</v>
      </c>
      <c r="F457" s="84" t="s">
        <v>52</v>
      </c>
      <c r="G457" s="80">
        <v>92</v>
      </c>
      <c r="H457" s="80">
        <v>96</v>
      </c>
      <c r="I457" s="85">
        <v>95.5</v>
      </c>
      <c r="J457" s="44" t="s">
        <v>1086</v>
      </c>
      <c r="K457" s="9">
        <f>L457</f>
        <v>34007876.969999999</v>
      </c>
      <c r="L457" s="9">
        <v>34007876.969999999</v>
      </c>
      <c r="M457" s="9">
        <f>L457</f>
        <v>34007876.969999999</v>
      </c>
    </row>
    <row r="458" spans="1:13" s="2" customFormat="1" ht="35.25" customHeight="1">
      <c r="A458" s="86"/>
      <c r="B458" s="83"/>
      <c r="C458" s="83"/>
      <c r="D458" s="84"/>
      <c r="E458" s="83"/>
      <c r="F458" s="84"/>
      <c r="G458" s="80"/>
      <c r="H458" s="80"/>
      <c r="I458" s="85"/>
      <c r="J458" s="44" t="s">
        <v>1087</v>
      </c>
      <c r="K458" s="9">
        <v>2321931.29</v>
      </c>
      <c r="L458" s="9">
        <v>1828622.1</v>
      </c>
      <c r="M458" s="9">
        <f t="shared" ref="M458:M478" si="4">L458</f>
        <v>1828622.1</v>
      </c>
    </row>
    <row r="459" spans="1:13" s="2" customFormat="1" ht="30.75" customHeight="1">
      <c r="A459" s="86" t="s">
        <v>1304</v>
      </c>
      <c r="B459" s="83" t="s">
        <v>19</v>
      </c>
      <c r="C459" s="83" t="s">
        <v>1044</v>
      </c>
      <c r="D459" s="89" t="s">
        <v>1045</v>
      </c>
      <c r="E459" s="83" t="s">
        <v>239</v>
      </c>
      <c r="F459" s="84" t="s">
        <v>52</v>
      </c>
      <c r="G459" s="80">
        <v>1</v>
      </c>
      <c r="H459" s="85">
        <v>0.7</v>
      </c>
      <c r="I459" s="85">
        <v>0.7</v>
      </c>
      <c r="J459" s="44" t="s">
        <v>1086</v>
      </c>
      <c r="K459" s="9">
        <f>L459</f>
        <v>157141.84</v>
      </c>
      <c r="L459" s="9">
        <v>157141.84</v>
      </c>
      <c r="M459" s="9">
        <f t="shared" si="4"/>
        <v>157141.84</v>
      </c>
    </row>
    <row r="460" spans="1:13" s="2" customFormat="1" ht="37.5" customHeight="1">
      <c r="A460" s="86"/>
      <c r="B460" s="83"/>
      <c r="C460" s="83"/>
      <c r="D460" s="89"/>
      <c r="E460" s="83"/>
      <c r="F460" s="84"/>
      <c r="G460" s="80"/>
      <c r="H460" s="85"/>
      <c r="I460" s="85"/>
      <c r="J460" s="44" t="s">
        <v>1087</v>
      </c>
      <c r="K460" s="9">
        <v>6440.74</v>
      </c>
      <c r="L460" s="9">
        <v>5072.3599999999997</v>
      </c>
      <c r="M460" s="9">
        <f t="shared" si="4"/>
        <v>5072.3599999999997</v>
      </c>
    </row>
    <row r="461" spans="1:13" s="2" customFormat="1" ht="27" customHeight="1">
      <c r="A461" s="86" t="s">
        <v>1305</v>
      </c>
      <c r="B461" s="83" t="s">
        <v>19</v>
      </c>
      <c r="C461" s="83" t="s">
        <v>1032</v>
      </c>
      <c r="D461" s="89" t="s">
        <v>1046</v>
      </c>
      <c r="E461" s="83" t="s">
        <v>239</v>
      </c>
      <c r="F461" s="84" t="s">
        <v>52</v>
      </c>
      <c r="G461" s="80">
        <v>3</v>
      </c>
      <c r="H461" s="85">
        <v>2.6</v>
      </c>
      <c r="I461" s="85">
        <v>2.8</v>
      </c>
      <c r="J461" s="44" t="s">
        <v>1086</v>
      </c>
      <c r="K461" s="9">
        <f>L461</f>
        <v>568001.63</v>
      </c>
      <c r="L461" s="9">
        <v>568001.63</v>
      </c>
      <c r="M461" s="9">
        <f t="shared" si="4"/>
        <v>568001.63</v>
      </c>
    </row>
    <row r="462" spans="1:13" s="2" customFormat="1" ht="34.5" customHeight="1">
      <c r="A462" s="86"/>
      <c r="B462" s="83"/>
      <c r="C462" s="83"/>
      <c r="D462" s="89"/>
      <c r="E462" s="83"/>
      <c r="F462" s="84"/>
      <c r="G462" s="80"/>
      <c r="H462" s="85"/>
      <c r="I462" s="85"/>
      <c r="J462" s="44" t="s">
        <v>1087</v>
      </c>
      <c r="K462" s="9">
        <v>23280.53</v>
      </c>
      <c r="L462" s="9">
        <v>18334.43</v>
      </c>
      <c r="M462" s="9">
        <f t="shared" si="4"/>
        <v>18334.43</v>
      </c>
    </row>
    <row r="463" spans="1:13" s="2" customFormat="1" ht="30" customHeight="1">
      <c r="A463" s="86" t="s">
        <v>1306</v>
      </c>
      <c r="B463" s="83" t="s">
        <v>19</v>
      </c>
      <c r="C463" s="83" t="s">
        <v>996</v>
      </c>
      <c r="D463" s="84" t="s">
        <v>1047</v>
      </c>
      <c r="E463" s="83" t="s">
        <v>239</v>
      </c>
      <c r="F463" s="84" t="s">
        <v>52</v>
      </c>
      <c r="G463" s="80">
        <v>1</v>
      </c>
      <c r="H463" s="80">
        <v>1</v>
      </c>
      <c r="I463" s="80">
        <v>1</v>
      </c>
      <c r="J463" s="44" t="s">
        <v>1332</v>
      </c>
      <c r="K463" s="9">
        <f>L463</f>
        <v>443387.19</v>
      </c>
      <c r="L463" s="9">
        <v>443387.19</v>
      </c>
      <c r="M463" s="9">
        <f t="shared" si="4"/>
        <v>443387.19</v>
      </c>
    </row>
    <row r="464" spans="1:13" s="2" customFormat="1" ht="29.25" customHeight="1">
      <c r="A464" s="86"/>
      <c r="B464" s="83"/>
      <c r="C464" s="83"/>
      <c r="D464" s="84"/>
      <c r="E464" s="83"/>
      <c r="F464" s="84"/>
      <c r="G464" s="80"/>
      <c r="H464" s="80"/>
      <c r="I464" s="80"/>
      <c r="J464" s="44" t="s">
        <v>1087</v>
      </c>
      <c r="K464" s="9">
        <v>18172.990000000002</v>
      </c>
      <c r="L464" s="9">
        <v>14312.02</v>
      </c>
      <c r="M464" s="9">
        <f t="shared" si="4"/>
        <v>14312.02</v>
      </c>
    </row>
    <row r="465" spans="1:13" s="2" customFormat="1" ht="30.75" customHeight="1">
      <c r="A465" s="86" t="s">
        <v>1307</v>
      </c>
      <c r="B465" s="83" t="s">
        <v>19</v>
      </c>
      <c r="C465" s="83" t="s">
        <v>996</v>
      </c>
      <c r="D465" s="84" t="s">
        <v>1048</v>
      </c>
      <c r="E465" s="83" t="s">
        <v>239</v>
      </c>
      <c r="F465" s="84" t="s">
        <v>52</v>
      </c>
      <c r="G465" s="80">
        <v>1</v>
      </c>
      <c r="H465" s="80">
        <v>1</v>
      </c>
      <c r="I465" s="80">
        <v>1</v>
      </c>
      <c r="J465" s="44" t="s">
        <v>1086</v>
      </c>
      <c r="K465" s="9">
        <f>L465</f>
        <v>241092.99</v>
      </c>
      <c r="L465" s="9">
        <v>241092.99</v>
      </c>
      <c r="M465" s="9">
        <f t="shared" si="4"/>
        <v>241092.99</v>
      </c>
    </row>
    <row r="466" spans="1:13" s="2" customFormat="1" ht="29.25" customHeight="1">
      <c r="A466" s="86"/>
      <c r="B466" s="83"/>
      <c r="C466" s="83"/>
      <c r="D466" s="84"/>
      <c r="E466" s="83"/>
      <c r="F466" s="84"/>
      <c r="G466" s="80"/>
      <c r="H466" s="80"/>
      <c r="I466" s="80"/>
      <c r="J466" s="44" t="s">
        <v>1087</v>
      </c>
      <c r="K466" s="9">
        <v>20937.36</v>
      </c>
      <c r="L466" s="9">
        <v>16489.080000000002</v>
      </c>
      <c r="M466" s="9">
        <f t="shared" si="4"/>
        <v>16489.080000000002</v>
      </c>
    </row>
    <row r="467" spans="1:13" s="2" customFormat="1" ht="30.75" customHeight="1">
      <c r="A467" s="86" t="s">
        <v>1308</v>
      </c>
      <c r="B467" s="83" t="s">
        <v>19</v>
      </c>
      <c r="C467" s="83" t="s">
        <v>996</v>
      </c>
      <c r="D467" s="84" t="s">
        <v>1049</v>
      </c>
      <c r="E467" s="83" t="s">
        <v>239</v>
      </c>
      <c r="F467" s="84" t="s">
        <v>52</v>
      </c>
      <c r="G467" s="80">
        <v>1</v>
      </c>
      <c r="H467" s="85">
        <v>1.3</v>
      </c>
      <c r="I467" s="85">
        <v>1.3</v>
      </c>
      <c r="J467" s="44" t="s">
        <v>1086</v>
      </c>
      <c r="K467" s="9">
        <f>L467</f>
        <v>204366.14</v>
      </c>
      <c r="L467" s="9">
        <v>204366.14</v>
      </c>
      <c r="M467" s="9">
        <f t="shared" si="4"/>
        <v>204366.14</v>
      </c>
    </row>
    <row r="468" spans="1:13" s="2" customFormat="1" ht="27.75" customHeight="1">
      <c r="A468" s="86"/>
      <c r="B468" s="83"/>
      <c r="C468" s="83"/>
      <c r="D468" s="84"/>
      <c r="E468" s="83"/>
      <c r="F468" s="84"/>
      <c r="G468" s="80"/>
      <c r="H468" s="85"/>
      <c r="I468" s="85"/>
      <c r="J468" s="44" t="s">
        <v>1087</v>
      </c>
      <c r="K468" s="9">
        <v>8376.2999999999993</v>
      </c>
      <c r="L468" s="9">
        <v>6596.7</v>
      </c>
      <c r="M468" s="9">
        <f t="shared" si="4"/>
        <v>6596.7</v>
      </c>
    </row>
    <row r="469" spans="1:13" s="2" customFormat="1" ht="35.25" customHeight="1">
      <c r="A469" s="86" t="s">
        <v>1309</v>
      </c>
      <c r="B469" s="83" t="s">
        <v>19</v>
      </c>
      <c r="C469" s="83" t="s">
        <v>996</v>
      </c>
      <c r="D469" s="84" t="s">
        <v>997</v>
      </c>
      <c r="E469" s="83" t="s">
        <v>239</v>
      </c>
      <c r="F469" s="84" t="s">
        <v>52</v>
      </c>
      <c r="G469" s="80">
        <v>774</v>
      </c>
      <c r="H469" s="80">
        <v>797</v>
      </c>
      <c r="I469" s="85">
        <v>799.1</v>
      </c>
      <c r="J469" s="44" t="s">
        <v>1086</v>
      </c>
      <c r="K469" s="9">
        <f>L469</f>
        <v>31556592.890000001</v>
      </c>
      <c r="L469" s="9">
        <v>31556592.890000001</v>
      </c>
      <c r="M469" s="9">
        <f t="shared" si="4"/>
        <v>31556592.890000001</v>
      </c>
    </row>
    <row r="470" spans="1:13" s="2" customFormat="1" ht="29.25" customHeight="1">
      <c r="A470" s="86"/>
      <c r="B470" s="83"/>
      <c r="C470" s="83"/>
      <c r="D470" s="84"/>
      <c r="E470" s="83"/>
      <c r="F470" s="84"/>
      <c r="G470" s="80"/>
      <c r="H470" s="80"/>
      <c r="I470" s="85"/>
      <c r="J470" s="44" t="s">
        <v>1087</v>
      </c>
      <c r="K470" s="9">
        <v>2906594.59</v>
      </c>
      <c r="L470" s="9">
        <v>2289069.9299999997</v>
      </c>
      <c r="M470" s="9">
        <f t="shared" si="4"/>
        <v>2289069.9299999997</v>
      </c>
    </row>
    <row r="471" spans="1:13" s="2" customFormat="1" ht="30.75" customHeight="1">
      <c r="A471" s="86" t="s">
        <v>1310</v>
      </c>
      <c r="B471" s="83" t="s">
        <v>19</v>
      </c>
      <c r="C471" s="83" t="s">
        <v>996</v>
      </c>
      <c r="D471" s="84" t="s">
        <v>1050</v>
      </c>
      <c r="E471" s="83" t="s">
        <v>239</v>
      </c>
      <c r="F471" s="84" t="s">
        <v>52</v>
      </c>
      <c r="G471" s="80">
        <v>3</v>
      </c>
      <c r="H471" s="85">
        <v>3.3</v>
      </c>
      <c r="I471" s="85">
        <v>3.3</v>
      </c>
      <c r="J471" s="44" t="s">
        <v>1086</v>
      </c>
      <c r="K471" s="9">
        <f>L471</f>
        <v>2812282.48</v>
      </c>
      <c r="L471" s="9">
        <v>2812282.48</v>
      </c>
      <c r="M471" s="9">
        <f t="shared" si="4"/>
        <v>2812282.48</v>
      </c>
    </row>
    <row r="472" spans="1:13" s="2" customFormat="1" ht="41.25" customHeight="1">
      <c r="A472" s="86"/>
      <c r="B472" s="83"/>
      <c r="C472" s="83"/>
      <c r="D472" s="84"/>
      <c r="E472" s="83"/>
      <c r="F472" s="84"/>
      <c r="G472" s="80"/>
      <c r="H472" s="85"/>
      <c r="I472" s="85"/>
      <c r="J472" s="44" t="s">
        <v>1087</v>
      </c>
      <c r="K472" s="9">
        <v>115266.27</v>
      </c>
      <c r="L472" s="9">
        <v>90777.21</v>
      </c>
      <c r="M472" s="9">
        <f t="shared" si="4"/>
        <v>90777.21</v>
      </c>
    </row>
    <row r="473" spans="1:13" s="2" customFormat="1" ht="31.5" customHeight="1">
      <c r="A473" s="86" t="s">
        <v>1311</v>
      </c>
      <c r="B473" s="83" t="s">
        <v>19</v>
      </c>
      <c r="C473" s="83" t="s">
        <v>1051</v>
      </c>
      <c r="D473" s="84" t="s">
        <v>1052</v>
      </c>
      <c r="E473" s="83" t="s">
        <v>239</v>
      </c>
      <c r="F473" s="84" t="s">
        <v>52</v>
      </c>
      <c r="G473" s="80">
        <v>22</v>
      </c>
      <c r="H473" s="85">
        <v>24.75</v>
      </c>
      <c r="I473" s="85">
        <v>24.75</v>
      </c>
      <c r="J473" s="44" t="s">
        <v>1086</v>
      </c>
      <c r="K473" s="9">
        <f>L473</f>
        <v>6086275.1400000006</v>
      </c>
      <c r="L473" s="9">
        <v>6086275.1400000006</v>
      </c>
      <c r="M473" s="9">
        <f t="shared" si="4"/>
        <v>6086275.1400000006</v>
      </c>
    </row>
    <row r="474" spans="1:13" s="2" customFormat="1" ht="31.5" customHeight="1">
      <c r="A474" s="86"/>
      <c r="B474" s="83"/>
      <c r="C474" s="83"/>
      <c r="D474" s="84"/>
      <c r="E474" s="83"/>
      <c r="F474" s="84"/>
      <c r="G474" s="80"/>
      <c r="H474" s="85"/>
      <c r="I474" s="85"/>
      <c r="J474" s="44" t="s">
        <v>1087</v>
      </c>
      <c r="K474" s="9">
        <v>365359.35</v>
      </c>
      <c r="L474" s="9">
        <v>287736.44</v>
      </c>
      <c r="M474" s="9">
        <f t="shared" si="4"/>
        <v>287736.44</v>
      </c>
    </row>
    <row r="475" spans="1:13" s="2" customFormat="1" ht="27" customHeight="1">
      <c r="A475" s="86" t="s">
        <v>1312</v>
      </c>
      <c r="B475" s="83" t="s">
        <v>19</v>
      </c>
      <c r="C475" s="83" t="s">
        <v>1051</v>
      </c>
      <c r="D475" s="84" t="s">
        <v>1053</v>
      </c>
      <c r="E475" s="83" t="s">
        <v>239</v>
      </c>
      <c r="F475" s="84" t="s">
        <v>52</v>
      </c>
      <c r="G475" s="80">
        <v>88</v>
      </c>
      <c r="H475" s="80">
        <v>90</v>
      </c>
      <c r="I475" s="85">
        <v>95.4</v>
      </c>
      <c r="J475" s="44" t="s">
        <v>1087</v>
      </c>
      <c r="K475" s="9">
        <v>1416112.9</v>
      </c>
      <c r="L475" s="9">
        <v>1115250.6299999999</v>
      </c>
      <c r="M475" s="9">
        <f t="shared" si="4"/>
        <v>1115250.6299999999</v>
      </c>
    </row>
    <row r="476" spans="1:13" s="2" customFormat="1" ht="30.75" customHeight="1">
      <c r="A476" s="86"/>
      <c r="B476" s="83"/>
      <c r="C476" s="83"/>
      <c r="D476" s="84"/>
      <c r="E476" s="83"/>
      <c r="F476" s="84"/>
      <c r="G476" s="80"/>
      <c r="H476" s="80"/>
      <c r="I476" s="85"/>
      <c r="J476" s="44" t="s">
        <v>1086</v>
      </c>
      <c r="K476" s="9">
        <f>L476</f>
        <v>22338807.940000001</v>
      </c>
      <c r="L476" s="9">
        <v>22338807.940000001</v>
      </c>
      <c r="M476" s="9">
        <f t="shared" si="4"/>
        <v>22338807.940000001</v>
      </c>
    </row>
    <row r="477" spans="1:13" s="2" customFormat="1" ht="48" customHeight="1">
      <c r="A477" s="71" t="s">
        <v>1313</v>
      </c>
      <c r="B477" s="56" t="s">
        <v>19</v>
      </c>
      <c r="C477" s="56" t="s">
        <v>1054</v>
      </c>
      <c r="D477" s="54" t="s">
        <v>1055</v>
      </c>
      <c r="E477" s="56" t="s">
        <v>239</v>
      </c>
      <c r="F477" s="54" t="s">
        <v>52</v>
      </c>
      <c r="G477" s="16">
        <v>121</v>
      </c>
      <c r="H477" s="16">
        <v>119</v>
      </c>
      <c r="I477" s="55">
        <v>122.9</v>
      </c>
      <c r="J477" s="44" t="s">
        <v>1086</v>
      </c>
      <c r="K477" s="9">
        <f>L477</f>
        <v>12208245.92</v>
      </c>
      <c r="L477" s="9">
        <v>12208245.92</v>
      </c>
      <c r="M477" s="9">
        <f t="shared" si="4"/>
        <v>12208245.92</v>
      </c>
    </row>
    <row r="478" spans="1:13" s="2" customFormat="1" ht="48" customHeight="1">
      <c r="A478" s="71" t="s">
        <v>1314</v>
      </c>
      <c r="B478" s="56" t="s">
        <v>19</v>
      </c>
      <c r="C478" s="56" t="s">
        <v>1054</v>
      </c>
      <c r="D478" s="54" t="s">
        <v>1056</v>
      </c>
      <c r="E478" s="56" t="s">
        <v>239</v>
      </c>
      <c r="F478" s="54" t="s">
        <v>52</v>
      </c>
      <c r="G478" s="16">
        <v>727</v>
      </c>
      <c r="H478" s="16">
        <v>736</v>
      </c>
      <c r="I478" s="55">
        <v>744.7</v>
      </c>
      <c r="J478" s="44" t="s">
        <v>1086</v>
      </c>
      <c r="K478" s="9">
        <f>L478</f>
        <v>74280665.909999996</v>
      </c>
      <c r="L478" s="9">
        <v>74280665.909999996</v>
      </c>
      <c r="M478" s="9">
        <f t="shared" si="4"/>
        <v>74280665.909999996</v>
      </c>
    </row>
    <row r="479" spans="1:13" s="2" customFormat="1" ht="32.25" customHeight="1">
      <c r="A479" s="86" t="s">
        <v>1315</v>
      </c>
      <c r="B479" s="83" t="s">
        <v>19</v>
      </c>
      <c r="C479" s="83" t="s">
        <v>1054</v>
      </c>
      <c r="D479" s="84" t="s">
        <v>1057</v>
      </c>
      <c r="E479" s="83" t="s">
        <v>239</v>
      </c>
      <c r="F479" s="84" t="s">
        <v>52</v>
      </c>
      <c r="G479" s="80">
        <v>35</v>
      </c>
      <c r="H479" s="80">
        <v>40</v>
      </c>
      <c r="I479" s="80">
        <v>40</v>
      </c>
      <c r="J479" s="44" t="s">
        <v>1086</v>
      </c>
      <c r="K479" s="9">
        <v>4491270.47</v>
      </c>
      <c r="L479" s="9">
        <v>4491270.47</v>
      </c>
      <c r="M479" s="9">
        <v>4491270.47</v>
      </c>
    </row>
    <row r="480" spans="1:13" s="2" customFormat="1" ht="32.25" customHeight="1">
      <c r="A480" s="86"/>
      <c r="B480" s="83"/>
      <c r="C480" s="83"/>
      <c r="D480" s="84"/>
      <c r="E480" s="83"/>
      <c r="F480" s="84"/>
      <c r="G480" s="80"/>
      <c r="H480" s="80"/>
      <c r="I480" s="80"/>
      <c r="J480" s="44" t="s">
        <v>1083</v>
      </c>
      <c r="K480" s="9">
        <v>3235711</v>
      </c>
      <c r="L480" s="9">
        <v>2643555</v>
      </c>
      <c r="M480" s="9">
        <f>L480</f>
        <v>2643555</v>
      </c>
    </row>
    <row r="481" spans="1:13" s="2" customFormat="1" ht="32.25" customHeight="1">
      <c r="A481" s="86" t="s">
        <v>1316</v>
      </c>
      <c r="B481" s="75" t="s">
        <v>19</v>
      </c>
      <c r="C481" s="87" t="s">
        <v>1054</v>
      </c>
      <c r="D481" s="88" t="s">
        <v>1058</v>
      </c>
      <c r="E481" s="83" t="s">
        <v>239</v>
      </c>
      <c r="F481" s="84" t="s">
        <v>52</v>
      </c>
      <c r="G481" s="80">
        <v>613</v>
      </c>
      <c r="H481" s="80">
        <v>640</v>
      </c>
      <c r="I481" s="85">
        <v>645.5</v>
      </c>
      <c r="J481" s="44" t="s">
        <v>1086</v>
      </c>
      <c r="K481" s="9">
        <v>62117873.520000003</v>
      </c>
      <c r="L481" s="9">
        <v>62395431.520000003</v>
      </c>
      <c r="M481" s="9">
        <f>L481</f>
        <v>62395431.520000003</v>
      </c>
    </row>
    <row r="482" spans="1:13" s="2" customFormat="1" ht="32.25" customHeight="1">
      <c r="A482" s="86"/>
      <c r="B482" s="75"/>
      <c r="C482" s="87"/>
      <c r="D482" s="88"/>
      <c r="E482" s="83"/>
      <c r="F482" s="84"/>
      <c r="G482" s="80"/>
      <c r="H482" s="80"/>
      <c r="I482" s="85"/>
      <c r="J482" s="44" t="s">
        <v>1083</v>
      </c>
      <c r="K482" s="9">
        <v>6471180</v>
      </c>
      <c r="L482" s="9">
        <v>5284025</v>
      </c>
      <c r="M482" s="9">
        <f>L482</f>
        <v>5284025</v>
      </c>
    </row>
    <row r="483" spans="1:13" s="2" customFormat="1" ht="47.25" customHeight="1">
      <c r="A483" s="71" t="s">
        <v>1317</v>
      </c>
      <c r="B483" s="49" t="s">
        <v>19</v>
      </c>
      <c r="C483" s="49" t="s">
        <v>422</v>
      </c>
      <c r="D483" s="4" t="s">
        <v>1059</v>
      </c>
      <c r="E483" s="49" t="s">
        <v>217</v>
      </c>
      <c r="F483" s="4" t="s">
        <v>218</v>
      </c>
      <c r="G483" s="8">
        <v>100212</v>
      </c>
      <c r="H483" s="8">
        <v>100212</v>
      </c>
      <c r="I483" s="8">
        <v>121140</v>
      </c>
      <c r="J483" s="44" t="s">
        <v>1080</v>
      </c>
      <c r="K483" s="9">
        <v>25021637</v>
      </c>
      <c r="L483" s="9">
        <v>21018917</v>
      </c>
      <c r="M483" s="9">
        <v>22019845</v>
      </c>
    </row>
    <row r="484" spans="1:13" s="2" customFormat="1" ht="51" customHeight="1">
      <c r="A484" s="71" t="s">
        <v>1318</v>
      </c>
      <c r="B484" s="49" t="s">
        <v>19</v>
      </c>
      <c r="C484" s="49" t="s">
        <v>422</v>
      </c>
      <c r="D484" s="4" t="s">
        <v>1060</v>
      </c>
      <c r="E484" s="49" t="s">
        <v>217</v>
      </c>
      <c r="F484" s="4" t="s">
        <v>218</v>
      </c>
      <c r="G484" s="8">
        <v>23500</v>
      </c>
      <c r="H484" s="8">
        <v>23500</v>
      </c>
      <c r="I484" s="8">
        <v>28827</v>
      </c>
      <c r="J484" s="44" t="s">
        <v>1080</v>
      </c>
      <c r="K484" s="9">
        <v>7177566</v>
      </c>
      <c r="L484" s="9">
        <v>6029369</v>
      </c>
      <c r="M484" s="9">
        <v>5239940</v>
      </c>
    </row>
    <row r="485" spans="1:13" s="2" customFormat="1" ht="52.5" customHeight="1">
      <c r="A485" s="71" t="s">
        <v>1319</v>
      </c>
      <c r="B485" s="49" t="s">
        <v>19</v>
      </c>
      <c r="C485" s="49" t="s">
        <v>422</v>
      </c>
      <c r="D485" s="4" t="s">
        <v>536</v>
      </c>
      <c r="E485" s="49" t="s">
        <v>217</v>
      </c>
      <c r="F485" s="4" t="s">
        <v>218</v>
      </c>
      <c r="G485" s="8">
        <v>10400</v>
      </c>
      <c r="H485" s="8">
        <v>10400</v>
      </c>
      <c r="I485" s="8">
        <v>15750</v>
      </c>
      <c r="J485" s="44" t="s">
        <v>1080</v>
      </c>
      <c r="K485" s="9">
        <v>2588614</v>
      </c>
      <c r="L485" s="9">
        <v>2174513</v>
      </c>
      <c r="M485" s="9">
        <v>2862908</v>
      </c>
    </row>
    <row r="486" spans="1:13" s="2" customFormat="1" ht="52.5" customHeight="1">
      <c r="A486" s="71" t="s">
        <v>1320</v>
      </c>
      <c r="B486" s="49" t="s">
        <v>19</v>
      </c>
      <c r="C486" s="49" t="s">
        <v>422</v>
      </c>
      <c r="D486" s="4" t="s">
        <v>1061</v>
      </c>
      <c r="E486" s="49" t="s">
        <v>217</v>
      </c>
      <c r="F486" s="4" t="s">
        <v>218</v>
      </c>
      <c r="G486" s="8">
        <v>28986</v>
      </c>
      <c r="H486" s="8">
        <v>28986</v>
      </c>
      <c r="I486" s="8">
        <v>27986</v>
      </c>
      <c r="J486" s="44" t="s">
        <v>1080</v>
      </c>
      <c r="K486" s="9">
        <v>6887229</v>
      </c>
      <c r="L486" s="9">
        <v>5785478</v>
      </c>
      <c r="M486" s="9">
        <v>5087070</v>
      </c>
    </row>
    <row r="487" spans="1:13" s="2" customFormat="1" ht="24" customHeight="1">
      <c r="A487" s="86" t="s">
        <v>1321</v>
      </c>
      <c r="B487" s="75" t="s">
        <v>19</v>
      </c>
      <c r="C487" s="75" t="s">
        <v>422</v>
      </c>
      <c r="D487" s="92" t="s">
        <v>1062</v>
      </c>
      <c r="E487" s="76" t="s">
        <v>217</v>
      </c>
      <c r="F487" s="92" t="s">
        <v>218</v>
      </c>
      <c r="G487" s="79">
        <v>176163</v>
      </c>
      <c r="H487" s="79">
        <v>176163</v>
      </c>
      <c r="I487" s="79">
        <v>175276</v>
      </c>
      <c r="J487" s="44" t="s">
        <v>1080</v>
      </c>
      <c r="K487" s="9">
        <f>51473386-156012-1200</f>
        <v>51316174</v>
      </c>
      <c r="L487" s="9">
        <v>57955248</v>
      </c>
      <c r="M487" s="9">
        <v>47042775</v>
      </c>
    </row>
    <row r="488" spans="1:13" s="2" customFormat="1" ht="24" customHeight="1">
      <c r="A488" s="86"/>
      <c r="B488" s="75"/>
      <c r="C488" s="75"/>
      <c r="D488" s="92"/>
      <c r="E488" s="76"/>
      <c r="F488" s="92"/>
      <c r="G488" s="79"/>
      <c r="H488" s="79"/>
      <c r="I488" s="79"/>
      <c r="J488" s="72" t="s">
        <v>1082</v>
      </c>
      <c r="K488" s="9">
        <v>1200</v>
      </c>
      <c r="L488" s="9">
        <v>1200</v>
      </c>
      <c r="M488" s="9">
        <v>1200</v>
      </c>
    </row>
    <row r="489" spans="1:13" s="2" customFormat="1" ht="24" customHeight="1">
      <c r="A489" s="86"/>
      <c r="B489" s="75"/>
      <c r="C489" s="75"/>
      <c r="D489" s="92"/>
      <c r="E489" s="76"/>
      <c r="F489" s="92"/>
      <c r="G489" s="79"/>
      <c r="H489" s="79"/>
      <c r="I489" s="79"/>
      <c r="J489" s="46" t="s">
        <v>1081</v>
      </c>
      <c r="K489" s="9">
        <v>16258224</v>
      </c>
      <c r="L489" s="9">
        <v>11174085</v>
      </c>
      <c r="M489" s="9">
        <v>11174085</v>
      </c>
    </row>
    <row r="490" spans="1:13" s="2" customFormat="1" ht="51.75" customHeight="1">
      <c r="A490" s="71" t="s">
        <v>1322</v>
      </c>
      <c r="B490" s="5" t="s">
        <v>19</v>
      </c>
      <c r="C490" s="49" t="s">
        <v>422</v>
      </c>
      <c r="D490" s="53" t="s">
        <v>1063</v>
      </c>
      <c r="E490" s="49" t="s">
        <v>217</v>
      </c>
      <c r="F490" s="53" t="s">
        <v>218</v>
      </c>
      <c r="G490" s="59">
        <v>42863</v>
      </c>
      <c r="H490" s="59">
        <v>42863</v>
      </c>
      <c r="I490" s="59">
        <v>43627</v>
      </c>
      <c r="J490" s="44" t="s">
        <v>1080</v>
      </c>
      <c r="K490" s="9">
        <v>14791226</v>
      </c>
      <c r="L490" s="9">
        <v>9217818</v>
      </c>
      <c r="M490" s="9">
        <v>13841317</v>
      </c>
    </row>
    <row r="491" spans="1:13" s="2" customFormat="1" ht="61.5" customHeight="1">
      <c r="A491" s="71" t="s">
        <v>1323</v>
      </c>
      <c r="B491" s="5" t="s">
        <v>19</v>
      </c>
      <c r="C491" s="49" t="s">
        <v>422</v>
      </c>
      <c r="D491" s="53" t="s">
        <v>1064</v>
      </c>
      <c r="E491" s="49" t="s">
        <v>217</v>
      </c>
      <c r="F491" s="53" t="s">
        <v>218</v>
      </c>
      <c r="G491" s="59">
        <v>58599</v>
      </c>
      <c r="H491" s="59">
        <v>58599</v>
      </c>
      <c r="I491" s="59">
        <v>61236</v>
      </c>
      <c r="J491" s="44" t="s">
        <v>1080</v>
      </c>
      <c r="K491" s="9">
        <v>20221429</v>
      </c>
      <c r="L491" s="9">
        <f>12029787+1204876</f>
        <v>13234663</v>
      </c>
      <c r="M491" s="9">
        <v>19428035</v>
      </c>
    </row>
    <row r="492" spans="1:13" s="2" customFormat="1" ht="44.25" customHeight="1">
      <c r="A492" s="71" t="s">
        <v>1324</v>
      </c>
      <c r="B492" s="5" t="s">
        <v>19</v>
      </c>
      <c r="C492" s="49" t="s">
        <v>422</v>
      </c>
      <c r="D492" s="53" t="s">
        <v>1065</v>
      </c>
      <c r="E492" s="49" t="s">
        <v>217</v>
      </c>
      <c r="F492" s="53" t="s">
        <v>218</v>
      </c>
      <c r="G492" s="59">
        <v>1791</v>
      </c>
      <c r="H492" s="59">
        <v>1791</v>
      </c>
      <c r="I492" s="59">
        <v>1847</v>
      </c>
      <c r="J492" s="44" t="s">
        <v>1080</v>
      </c>
      <c r="K492" s="9">
        <v>618042</v>
      </c>
      <c r="L492" s="9">
        <v>691873</v>
      </c>
      <c r="M492" s="9">
        <v>585989</v>
      </c>
    </row>
    <row r="493" spans="1:13" s="2" customFormat="1" ht="22.5" customHeight="1">
      <c r="A493" s="86" t="s">
        <v>1325</v>
      </c>
      <c r="B493" s="75" t="s">
        <v>19</v>
      </c>
      <c r="C493" s="76" t="s">
        <v>1066</v>
      </c>
      <c r="D493" s="78" t="s">
        <v>1067</v>
      </c>
      <c r="E493" s="76" t="s">
        <v>1000</v>
      </c>
      <c r="F493" s="78" t="s">
        <v>149</v>
      </c>
      <c r="G493" s="79">
        <v>4</v>
      </c>
      <c r="H493" s="79">
        <v>4</v>
      </c>
      <c r="I493" s="79">
        <v>4</v>
      </c>
      <c r="J493" s="46" t="s">
        <v>1079</v>
      </c>
      <c r="K493" s="9">
        <v>12942778</v>
      </c>
      <c r="L493" s="9">
        <v>12980738</v>
      </c>
      <c r="M493" s="9">
        <v>12980738</v>
      </c>
    </row>
    <row r="494" spans="1:13" s="2" customFormat="1" ht="22.5" customHeight="1">
      <c r="A494" s="86"/>
      <c r="B494" s="75"/>
      <c r="C494" s="76"/>
      <c r="D494" s="78"/>
      <c r="E494" s="76"/>
      <c r="F494" s="78"/>
      <c r="G494" s="79"/>
      <c r="H494" s="79"/>
      <c r="I494" s="79"/>
      <c r="J494" s="46" t="s">
        <v>1077</v>
      </c>
      <c r="K494" s="47">
        <v>6900600</v>
      </c>
      <c r="L494" s="47">
        <v>6900600</v>
      </c>
      <c r="M494" s="47">
        <v>6900600</v>
      </c>
    </row>
    <row r="495" spans="1:13" s="2" customFormat="1" ht="22.5" customHeight="1">
      <c r="A495" s="86"/>
      <c r="B495" s="75"/>
      <c r="C495" s="76"/>
      <c r="D495" s="78"/>
      <c r="E495" s="76"/>
      <c r="F495" s="78"/>
      <c r="G495" s="79"/>
      <c r="H495" s="79"/>
      <c r="I495" s="79"/>
      <c r="J495" s="46" t="s">
        <v>1078</v>
      </c>
      <c r="K495" s="47">
        <v>1966501</v>
      </c>
      <c r="L495" s="47">
        <v>1971534</v>
      </c>
      <c r="M495" s="47">
        <v>1971534</v>
      </c>
    </row>
    <row r="496" spans="1:13" s="2" customFormat="1" ht="22.5" customHeight="1">
      <c r="A496" s="86"/>
      <c r="B496" s="75"/>
      <c r="C496" s="76"/>
      <c r="D496" s="78"/>
      <c r="E496" s="76"/>
      <c r="F496" s="78"/>
      <c r="G496" s="79"/>
      <c r="H496" s="79"/>
      <c r="I496" s="79"/>
      <c r="J496" s="46" t="s">
        <v>1075</v>
      </c>
      <c r="K496" s="47">
        <v>2883151</v>
      </c>
      <c r="L496" s="47">
        <v>2892548</v>
      </c>
      <c r="M496" s="47">
        <v>2892548</v>
      </c>
    </row>
    <row r="497" spans="1:13" s="2" customFormat="1" ht="66.75" customHeight="1">
      <c r="A497" s="71" t="s">
        <v>1326</v>
      </c>
      <c r="B497" s="5" t="s">
        <v>19</v>
      </c>
      <c r="C497" s="50" t="s">
        <v>1001</v>
      </c>
      <c r="D497" s="51" t="s">
        <v>1068</v>
      </c>
      <c r="E497" s="49" t="s">
        <v>217</v>
      </c>
      <c r="F497" s="51" t="s">
        <v>218</v>
      </c>
      <c r="G497" s="60">
        <v>69552</v>
      </c>
      <c r="H497" s="60">
        <v>69552</v>
      </c>
      <c r="I497" s="60">
        <v>69552</v>
      </c>
      <c r="J497" s="46" t="s">
        <v>1077</v>
      </c>
      <c r="K497" s="47">
        <v>6813260</v>
      </c>
      <c r="L497" s="47">
        <v>6813193</v>
      </c>
      <c r="M497" s="47">
        <v>6813193</v>
      </c>
    </row>
    <row r="498" spans="1:13" s="2" customFormat="1" ht="64.5" customHeight="1">
      <c r="A498" s="71" t="s">
        <v>1327</v>
      </c>
      <c r="B498" s="5" t="s">
        <v>19</v>
      </c>
      <c r="C498" s="50" t="s">
        <v>1001</v>
      </c>
      <c r="D498" s="51" t="s">
        <v>1069</v>
      </c>
      <c r="E498" s="49" t="s">
        <v>217</v>
      </c>
      <c r="F498" s="51" t="s">
        <v>218</v>
      </c>
      <c r="G498" s="60">
        <v>22220</v>
      </c>
      <c r="H498" s="60">
        <v>22220</v>
      </c>
      <c r="I498" s="60">
        <v>22220</v>
      </c>
      <c r="J498" s="46" t="s">
        <v>1077</v>
      </c>
      <c r="K498" s="47">
        <v>2176653</v>
      </c>
      <c r="L498" s="47">
        <v>2176633</v>
      </c>
      <c r="M498" s="47">
        <v>2176633</v>
      </c>
    </row>
    <row r="499" spans="1:13" s="2" customFormat="1" ht="27" customHeight="1">
      <c r="A499" s="86" t="s">
        <v>1328</v>
      </c>
      <c r="B499" s="75" t="s">
        <v>19</v>
      </c>
      <c r="C499" s="76" t="s">
        <v>279</v>
      </c>
      <c r="D499" s="78" t="s">
        <v>280</v>
      </c>
      <c r="E499" s="76" t="s">
        <v>217</v>
      </c>
      <c r="F499" s="78" t="s">
        <v>218</v>
      </c>
      <c r="G499" s="79">
        <v>67994</v>
      </c>
      <c r="H499" s="79">
        <v>62222</v>
      </c>
      <c r="I499" s="79">
        <v>62582</v>
      </c>
      <c r="J499" s="46" t="s">
        <v>1077</v>
      </c>
      <c r="K499" s="47">
        <v>24005429</v>
      </c>
      <c r="L499" s="47">
        <v>21960025</v>
      </c>
      <c r="M499" s="47">
        <v>21960025</v>
      </c>
    </row>
    <row r="500" spans="1:13" s="2" customFormat="1" ht="34.5" customHeight="1">
      <c r="A500" s="86"/>
      <c r="B500" s="75"/>
      <c r="C500" s="76"/>
      <c r="D500" s="78"/>
      <c r="E500" s="76"/>
      <c r="F500" s="78"/>
      <c r="G500" s="79"/>
      <c r="H500" s="79"/>
      <c r="I500" s="79"/>
      <c r="J500" s="46" t="s">
        <v>1075</v>
      </c>
      <c r="K500" s="47">
        <v>3471882</v>
      </c>
      <c r="L500" s="47">
        <v>3482169</v>
      </c>
      <c r="M500" s="47">
        <v>3482169</v>
      </c>
    </row>
    <row r="501" spans="1:13" s="2" customFormat="1" ht="69" customHeight="1">
      <c r="A501" s="71" t="s">
        <v>1329</v>
      </c>
      <c r="B501" s="5" t="s">
        <v>19</v>
      </c>
      <c r="C501" s="50" t="s">
        <v>279</v>
      </c>
      <c r="D501" s="51" t="s">
        <v>1004</v>
      </c>
      <c r="E501" s="49" t="s">
        <v>217</v>
      </c>
      <c r="F501" s="51" t="s">
        <v>218</v>
      </c>
      <c r="G501" s="60">
        <v>5360</v>
      </c>
      <c r="H501" s="60">
        <v>4000</v>
      </c>
      <c r="I501" s="60">
        <v>4000</v>
      </c>
      <c r="J501" s="46" t="s">
        <v>1077</v>
      </c>
      <c r="K501" s="47">
        <v>2099760</v>
      </c>
      <c r="L501" s="47">
        <v>1567125</v>
      </c>
      <c r="M501" s="47">
        <v>1567125</v>
      </c>
    </row>
    <row r="502" spans="1:13" s="2" customFormat="1" ht="25.5" customHeight="1">
      <c r="A502" s="86" t="s">
        <v>1330</v>
      </c>
      <c r="B502" s="75" t="s">
        <v>19</v>
      </c>
      <c r="C502" s="76" t="s">
        <v>279</v>
      </c>
      <c r="D502" s="77" t="s">
        <v>1070</v>
      </c>
      <c r="E502" s="76" t="s">
        <v>217</v>
      </c>
      <c r="F502" s="78" t="s">
        <v>218</v>
      </c>
      <c r="G502" s="79">
        <v>159888</v>
      </c>
      <c r="H502" s="79">
        <v>128868</v>
      </c>
      <c r="I502" s="79">
        <v>128868</v>
      </c>
      <c r="J502" s="46" t="s">
        <v>1077</v>
      </c>
      <c r="K502" s="47">
        <v>14381196</v>
      </c>
      <c r="L502" s="47">
        <v>11342391</v>
      </c>
      <c r="M502" s="47">
        <v>11342391</v>
      </c>
    </row>
    <row r="503" spans="1:13" s="2" customFormat="1" ht="35.25" customHeight="1">
      <c r="A503" s="86"/>
      <c r="B503" s="75"/>
      <c r="C503" s="76"/>
      <c r="D503" s="77"/>
      <c r="E503" s="76"/>
      <c r="F503" s="78"/>
      <c r="G503" s="79"/>
      <c r="H503" s="79"/>
      <c r="I503" s="79"/>
      <c r="J503" s="46" t="s">
        <v>1075</v>
      </c>
      <c r="K503" s="47">
        <v>1690839</v>
      </c>
      <c r="L503" s="47">
        <v>1695682</v>
      </c>
      <c r="M503" s="47">
        <v>1695682</v>
      </c>
    </row>
    <row r="504" spans="1:13" s="2" customFormat="1" ht="25.5" customHeight="1">
      <c r="A504" s="86" t="s">
        <v>1331</v>
      </c>
      <c r="B504" s="75" t="s">
        <v>19</v>
      </c>
      <c r="C504" s="76" t="s">
        <v>279</v>
      </c>
      <c r="D504" s="78" t="s">
        <v>1071</v>
      </c>
      <c r="E504" s="76" t="s">
        <v>217</v>
      </c>
      <c r="F504" s="78" t="s">
        <v>218</v>
      </c>
      <c r="G504" s="79">
        <v>364288</v>
      </c>
      <c r="H504" s="79">
        <v>423850</v>
      </c>
      <c r="I504" s="79">
        <v>424570</v>
      </c>
      <c r="J504" s="46" t="s">
        <v>1077</v>
      </c>
      <c r="K504" s="47">
        <v>32229365</v>
      </c>
      <c r="L504" s="47">
        <v>38310307</v>
      </c>
      <c r="M504" s="47">
        <v>38310307</v>
      </c>
    </row>
    <row r="505" spans="1:13" s="2" customFormat="1" ht="25.5" customHeight="1">
      <c r="A505" s="86"/>
      <c r="B505" s="75"/>
      <c r="C505" s="76"/>
      <c r="D505" s="78"/>
      <c r="E505" s="76"/>
      <c r="F505" s="78"/>
      <c r="G505" s="79"/>
      <c r="H505" s="79"/>
      <c r="I505" s="79"/>
      <c r="J505" s="46" t="s">
        <v>1076</v>
      </c>
      <c r="K505" s="47">
        <v>600</v>
      </c>
      <c r="L505" s="47">
        <v>600</v>
      </c>
      <c r="M505" s="47">
        <v>600</v>
      </c>
    </row>
    <row r="506" spans="1:13" s="2" customFormat="1" ht="25.5" customHeight="1">
      <c r="A506" s="86"/>
      <c r="B506" s="75"/>
      <c r="C506" s="76"/>
      <c r="D506" s="78"/>
      <c r="E506" s="76"/>
      <c r="F506" s="78"/>
      <c r="G506" s="79"/>
      <c r="H506" s="79"/>
      <c r="I506" s="79"/>
      <c r="J506" s="46" t="s">
        <v>1075</v>
      </c>
      <c r="K506" s="47">
        <v>4560613</v>
      </c>
      <c r="L506" s="47">
        <v>4573675</v>
      </c>
      <c r="M506" s="47">
        <v>4573675</v>
      </c>
    </row>
    <row r="507" spans="1:13" ht="26.25" customHeight="1">
      <c r="A507" s="61">
        <v>3</v>
      </c>
      <c r="B507" s="102" t="s">
        <v>20</v>
      </c>
      <c r="C507" s="102"/>
      <c r="D507" s="102"/>
      <c r="E507" s="102"/>
      <c r="F507" s="102"/>
      <c r="G507" s="102"/>
      <c r="H507" s="102"/>
      <c r="I507" s="102"/>
      <c r="J507" s="102"/>
      <c r="K507" s="6">
        <f>SUM(K508:K561)</f>
        <v>2878747412</v>
      </c>
      <c r="L507" s="6">
        <f>SUM(L508:L561)</f>
        <v>2917362884</v>
      </c>
      <c r="M507" s="6">
        <f>SUM(M508:M561)</f>
        <v>2915919668.0499997</v>
      </c>
    </row>
    <row r="508" spans="1:13" ht="84.75" customHeight="1">
      <c r="A508" s="52" t="s">
        <v>769</v>
      </c>
      <c r="B508" s="49" t="s">
        <v>20</v>
      </c>
      <c r="C508" s="49" t="s">
        <v>117</v>
      </c>
      <c r="D508" s="54" t="s">
        <v>118</v>
      </c>
      <c r="E508" s="49" t="s">
        <v>119</v>
      </c>
      <c r="F508" s="4" t="s">
        <v>120</v>
      </c>
      <c r="G508" s="12">
        <v>286</v>
      </c>
      <c r="H508" s="12">
        <v>286</v>
      </c>
      <c r="I508" s="12">
        <v>286</v>
      </c>
      <c r="J508" s="72" t="s">
        <v>121</v>
      </c>
      <c r="K508" s="34">
        <v>28259539</v>
      </c>
      <c r="L508" s="34">
        <v>35782565</v>
      </c>
      <c r="M508" s="34">
        <v>35782554</v>
      </c>
    </row>
    <row r="509" spans="1:13" ht="83.25" customHeight="1">
      <c r="A509" s="52" t="s">
        <v>770</v>
      </c>
      <c r="B509" s="49" t="s">
        <v>20</v>
      </c>
      <c r="C509" s="49" t="s">
        <v>122</v>
      </c>
      <c r="D509" s="13" t="s">
        <v>123</v>
      </c>
      <c r="E509" s="49" t="s">
        <v>124</v>
      </c>
      <c r="F509" s="4" t="s">
        <v>125</v>
      </c>
      <c r="G509" s="12">
        <v>73922</v>
      </c>
      <c r="H509" s="12">
        <v>73935</v>
      </c>
      <c r="I509" s="12">
        <v>75700</v>
      </c>
      <c r="J509" s="72" t="s">
        <v>126</v>
      </c>
      <c r="K509" s="34">
        <v>45116820</v>
      </c>
      <c r="L509" s="34">
        <f>43119120+3792999</f>
        <v>46912119</v>
      </c>
      <c r="M509" s="34">
        <f>43119120-10536.95</f>
        <v>43108583.049999997</v>
      </c>
    </row>
    <row r="510" spans="1:13" ht="85.5" customHeight="1">
      <c r="A510" s="52" t="s">
        <v>771</v>
      </c>
      <c r="B510" s="49" t="s">
        <v>20</v>
      </c>
      <c r="C510" s="49" t="s">
        <v>127</v>
      </c>
      <c r="D510" s="13" t="s">
        <v>128</v>
      </c>
      <c r="E510" s="49" t="s">
        <v>124</v>
      </c>
      <c r="F510" s="4" t="s">
        <v>125</v>
      </c>
      <c r="G510" s="12">
        <v>93551</v>
      </c>
      <c r="H510" s="12">
        <v>91970</v>
      </c>
      <c r="I510" s="12">
        <v>92000</v>
      </c>
      <c r="J510" s="72" t="s">
        <v>126</v>
      </c>
      <c r="K510" s="34">
        <v>52811619</v>
      </c>
      <c r="L510" s="34">
        <v>52073270</v>
      </c>
      <c r="M510" s="34">
        <v>52073270</v>
      </c>
    </row>
    <row r="511" spans="1:13" ht="120.75" customHeight="1">
      <c r="A511" s="52" t="s">
        <v>772</v>
      </c>
      <c r="B511" s="49" t="s">
        <v>20</v>
      </c>
      <c r="C511" s="49" t="s">
        <v>129</v>
      </c>
      <c r="D511" s="13" t="s">
        <v>130</v>
      </c>
      <c r="E511" s="49" t="s">
        <v>124</v>
      </c>
      <c r="F511" s="4" t="s">
        <v>125</v>
      </c>
      <c r="G511" s="12">
        <v>103093</v>
      </c>
      <c r="H511" s="12">
        <v>100263</v>
      </c>
      <c r="I511" s="14">
        <v>100190</v>
      </c>
      <c r="J511" s="72" t="s">
        <v>126</v>
      </c>
      <c r="K511" s="34">
        <v>33456483</v>
      </c>
      <c r="L511" s="34">
        <v>25619623</v>
      </c>
      <c r="M511" s="34">
        <v>25611617</v>
      </c>
    </row>
    <row r="512" spans="1:13" ht="120.75" customHeight="1">
      <c r="A512" s="52" t="s">
        <v>773</v>
      </c>
      <c r="B512" s="49" t="s">
        <v>20</v>
      </c>
      <c r="C512" s="49" t="s">
        <v>131</v>
      </c>
      <c r="D512" s="13" t="s">
        <v>132</v>
      </c>
      <c r="E512" s="49" t="s">
        <v>124</v>
      </c>
      <c r="F512" s="4" t="s">
        <v>125</v>
      </c>
      <c r="G512" s="12">
        <v>55283</v>
      </c>
      <c r="H512" s="12">
        <v>54386</v>
      </c>
      <c r="I512" s="12">
        <v>54693</v>
      </c>
      <c r="J512" s="72" t="s">
        <v>126</v>
      </c>
      <c r="K512" s="34">
        <v>69843296</v>
      </c>
      <c r="L512" s="34">
        <v>69758808</v>
      </c>
      <c r="M512" s="34">
        <v>69758808</v>
      </c>
    </row>
    <row r="513" spans="1:13" ht="120.75" customHeight="1">
      <c r="A513" s="52" t="s">
        <v>774</v>
      </c>
      <c r="B513" s="49" t="s">
        <v>20</v>
      </c>
      <c r="C513" s="49" t="s">
        <v>133</v>
      </c>
      <c r="D513" s="13" t="s">
        <v>134</v>
      </c>
      <c r="E513" s="49" t="s">
        <v>124</v>
      </c>
      <c r="F513" s="4" t="s">
        <v>125</v>
      </c>
      <c r="G513" s="12">
        <v>14500</v>
      </c>
      <c r="H513" s="12">
        <v>14500</v>
      </c>
      <c r="I513" s="12">
        <v>16643</v>
      </c>
      <c r="J513" s="72" t="s">
        <v>126</v>
      </c>
      <c r="K513" s="34">
        <v>33368764.000000004</v>
      </c>
      <c r="L513" s="34">
        <v>33971556</v>
      </c>
      <c r="M513" s="34">
        <v>33971556</v>
      </c>
    </row>
    <row r="514" spans="1:13" ht="120.75" customHeight="1">
      <c r="A514" s="52" t="s">
        <v>775</v>
      </c>
      <c r="B514" s="49" t="s">
        <v>20</v>
      </c>
      <c r="C514" s="49" t="s">
        <v>135</v>
      </c>
      <c r="D514" s="13" t="s">
        <v>136</v>
      </c>
      <c r="E514" s="49" t="s">
        <v>124</v>
      </c>
      <c r="F514" s="4" t="s">
        <v>125</v>
      </c>
      <c r="G514" s="12">
        <v>32670</v>
      </c>
      <c r="H514" s="12">
        <v>32670</v>
      </c>
      <c r="I514" s="12">
        <v>35112</v>
      </c>
      <c r="J514" s="72" t="s">
        <v>126</v>
      </c>
      <c r="K514" s="34">
        <v>15436482</v>
      </c>
      <c r="L514" s="34">
        <v>15436482</v>
      </c>
      <c r="M514" s="34">
        <v>15436482</v>
      </c>
    </row>
    <row r="515" spans="1:13" ht="120.75" customHeight="1">
      <c r="A515" s="52" t="s">
        <v>776</v>
      </c>
      <c r="B515" s="49" t="s">
        <v>20</v>
      </c>
      <c r="C515" s="49" t="s">
        <v>122</v>
      </c>
      <c r="D515" s="13" t="s">
        <v>123</v>
      </c>
      <c r="E515" s="49" t="s">
        <v>137</v>
      </c>
      <c r="F515" s="4" t="s">
        <v>125</v>
      </c>
      <c r="G515" s="12">
        <v>18854</v>
      </c>
      <c r="H515" s="12">
        <v>17913</v>
      </c>
      <c r="I515" s="12">
        <v>18776</v>
      </c>
      <c r="J515" s="72" t="s">
        <v>126</v>
      </c>
      <c r="K515" s="34">
        <v>28362853</v>
      </c>
      <c r="L515" s="34">
        <v>28484093</v>
      </c>
      <c r="M515" s="34">
        <v>28484093</v>
      </c>
    </row>
    <row r="516" spans="1:13" ht="120.75" customHeight="1">
      <c r="A516" s="52" t="s">
        <v>777</v>
      </c>
      <c r="B516" s="49" t="s">
        <v>20</v>
      </c>
      <c r="C516" s="49" t="s">
        <v>127</v>
      </c>
      <c r="D516" s="13" t="s">
        <v>128</v>
      </c>
      <c r="E516" s="49" t="s">
        <v>137</v>
      </c>
      <c r="F516" s="4" t="s">
        <v>125</v>
      </c>
      <c r="G516" s="12">
        <v>46616</v>
      </c>
      <c r="H516" s="12">
        <v>45605</v>
      </c>
      <c r="I516" s="12">
        <v>46687</v>
      </c>
      <c r="J516" s="72" t="s">
        <v>126</v>
      </c>
      <c r="K516" s="34">
        <v>49465742</v>
      </c>
      <c r="L516" s="34">
        <v>56212089</v>
      </c>
      <c r="M516" s="34">
        <v>56212089</v>
      </c>
    </row>
    <row r="517" spans="1:13" ht="120.75" customHeight="1">
      <c r="A517" s="52" t="s">
        <v>778</v>
      </c>
      <c r="B517" s="49" t="s">
        <v>20</v>
      </c>
      <c r="C517" s="49" t="s">
        <v>129</v>
      </c>
      <c r="D517" s="13" t="s">
        <v>130</v>
      </c>
      <c r="E517" s="49" t="s">
        <v>137</v>
      </c>
      <c r="F517" s="4" t="s">
        <v>125</v>
      </c>
      <c r="G517" s="12">
        <v>53455</v>
      </c>
      <c r="H517" s="12">
        <v>52560</v>
      </c>
      <c r="I517" s="14">
        <v>52980</v>
      </c>
      <c r="J517" s="72" t="s">
        <v>126</v>
      </c>
      <c r="K517" s="34">
        <v>64056363</v>
      </c>
      <c r="L517" s="34">
        <v>60914224</v>
      </c>
      <c r="M517" s="34">
        <v>60681149</v>
      </c>
    </row>
    <row r="518" spans="1:13" ht="120.75" customHeight="1">
      <c r="A518" s="52" t="s">
        <v>779</v>
      </c>
      <c r="B518" s="49" t="s">
        <v>20</v>
      </c>
      <c r="C518" s="49" t="s">
        <v>131</v>
      </c>
      <c r="D518" s="13" t="s">
        <v>132</v>
      </c>
      <c r="E518" s="49" t="s">
        <v>137</v>
      </c>
      <c r="F518" s="4" t="s">
        <v>125</v>
      </c>
      <c r="G518" s="12">
        <v>8792</v>
      </c>
      <c r="H518" s="12">
        <v>8526</v>
      </c>
      <c r="I518" s="14">
        <v>8850</v>
      </c>
      <c r="J518" s="72" t="s">
        <v>126</v>
      </c>
      <c r="K518" s="34">
        <v>12863314</v>
      </c>
      <c r="L518" s="34">
        <v>12780792</v>
      </c>
      <c r="M518" s="34">
        <v>12780792</v>
      </c>
    </row>
    <row r="519" spans="1:13" ht="120.75" customHeight="1">
      <c r="A519" s="52" t="s">
        <v>780</v>
      </c>
      <c r="B519" s="49" t="s">
        <v>20</v>
      </c>
      <c r="C519" s="49" t="s">
        <v>138</v>
      </c>
      <c r="D519" s="13" t="s">
        <v>139</v>
      </c>
      <c r="E519" s="49" t="s">
        <v>137</v>
      </c>
      <c r="F519" s="4" t="s">
        <v>125</v>
      </c>
      <c r="G519" s="12">
        <v>500</v>
      </c>
      <c r="H519" s="12">
        <v>1200</v>
      </c>
      <c r="I519" s="12">
        <v>1200</v>
      </c>
      <c r="J519" s="72" t="s">
        <v>126</v>
      </c>
      <c r="K519" s="34">
        <v>789685</v>
      </c>
      <c r="L519" s="34">
        <v>861475</v>
      </c>
      <c r="M519" s="34">
        <v>861475</v>
      </c>
    </row>
    <row r="520" spans="1:13" ht="120.75" customHeight="1">
      <c r="A520" s="52" t="s">
        <v>781</v>
      </c>
      <c r="B520" s="49" t="s">
        <v>20</v>
      </c>
      <c r="C520" s="49" t="s">
        <v>140</v>
      </c>
      <c r="D520" s="58" t="s">
        <v>141</v>
      </c>
      <c r="E520" s="49" t="s">
        <v>142</v>
      </c>
      <c r="F520" s="4" t="s">
        <v>125</v>
      </c>
      <c r="G520" s="12">
        <v>2000</v>
      </c>
      <c r="H520" s="12">
        <v>2000</v>
      </c>
      <c r="I520" s="12">
        <v>2232</v>
      </c>
      <c r="J520" s="72" t="s">
        <v>126</v>
      </c>
      <c r="K520" s="34">
        <v>21702340</v>
      </c>
      <c r="L520" s="34">
        <v>21702340</v>
      </c>
      <c r="M520" s="34">
        <v>21702340</v>
      </c>
    </row>
    <row r="521" spans="1:13" ht="120.75" customHeight="1">
      <c r="A521" s="52" t="s">
        <v>782</v>
      </c>
      <c r="B521" s="49" t="s">
        <v>20</v>
      </c>
      <c r="C521" s="49" t="s">
        <v>143</v>
      </c>
      <c r="D521" s="58" t="s">
        <v>144</v>
      </c>
      <c r="E521" s="49" t="s">
        <v>145</v>
      </c>
      <c r="F521" s="4" t="s">
        <v>120</v>
      </c>
      <c r="G521" s="12">
        <v>13135</v>
      </c>
      <c r="H521" s="12">
        <v>13214</v>
      </c>
      <c r="I521" s="12">
        <v>12779</v>
      </c>
      <c r="J521" s="72" t="s">
        <v>126</v>
      </c>
      <c r="K521" s="34">
        <v>22765848</v>
      </c>
      <c r="L521" s="34">
        <v>22702043</v>
      </c>
      <c r="M521" s="34">
        <v>22702043</v>
      </c>
    </row>
    <row r="522" spans="1:13" ht="120.75" customHeight="1">
      <c r="A522" s="52" t="s">
        <v>783</v>
      </c>
      <c r="B522" s="49" t="s">
        <v>20</v>
      </c>
      <c r="C522" s="49" t="s">
        <v>146</v>
      </c>
      <c r="D522" s="13" t="s">
        <v>147</v>
      </c>
      <c r="E522" s="49" t="s">
        <v>148</v>
      </c>
      <c r="F522" s="4" t="s">
        <v>149</v>
      </c>
      <c r="G522" s="12">
        <v>98220</v>
      </c>
      <c r="H522" s="12">
        <v>98220</v>
      </c>
      <c r="I522" s="12">
        <v>99104</v>
      </c>
      <c r="J522" s="72" t="s">
        <v>126</v>
      </c>
      <c r="K522" s="34">
        <v>24612232</v>
      </c>
      <c r="L522" s="34">
        <v>27093448</v>
      </c>
      <c r="M522" s="34">
        <v>27093448</v>
      </c>
    </row>
    <row r="523" spans="1:13" ht="120.75" customHeight="1">
      <c r="A523" s="52" t="s">
        <v>784</v>
      </c>
      <c r="B523" s="49" t="s">
        <v>20</v>
      </c>
      <c r="C523" s="49" t="s">
        <v>150</v>
      </c>
      <c r="D523" s="58" t="s">
        <v>151</v>
      </c>
      <c r="E523" s="49" t="s">
        <v>152</v>
      </c>
      <c r="F523" s="4" t="s">
        <v>125</v>
      </c>
      <c r="G523" s="12">
        <v>0</v>
      </c>
      <c r="H523" s="12">
        <v>2000</v>
      </c>
      <c r="I523" s="12">
        <v>2091</v>
      </c>
      <c r="J523" s="72" t="s">
        <v>153</v>
      </c>
      <c r="K523" s="34">
        <v>0</v>
      </c>
      <c r="L523" s="34">
        <v>3600000</v>
      </c>
      <c r="M523" s="34">
        <v>3600000</v>
      </c>
    </row>
    <row r="524" spans="1:13" ht="120.75" customHeight="1">
      <c r="A524" s="52" t="s">
        <v>785</v>
      </c>
      <c r="B524" s="56" t="s">
        <v>20</v>
      </c>
      <c r="C524" s="49" t="s">
        <v>154</v>
      </c>
      <c r="D524" s="13" t="s">
        <v>155</v>
      </c>
      <c r="E524" s="49" t="s">
        <v>156</v>
      </c>
      <c r="F524" s="4" t="s">
        <v>125</v>
      </c>
      <c r="G524" s="12">
        <v>1288</v>
      </c>
      <c r="H524" s="12">
        <v>1288</v>
      </c>
      <c r="I524" s="12">
        <v>1293</v>
      </c>
      <c r="J524" s="72" t="s">
        <v>157</v>
      </c>
      <c r="K524" s="34">
        <v>306145662</v>
      </c>
      <c r="L524" s="34">
        <v>283264655</v>
      </c>
      <c r="M524" s="34">
        <v>283264654</v>
      </c>
    </row>
    <row r="525" spans="1:13" ht="120.75" customHeight="1">
      <c r="A525" s="52" t="s">
        <v>786</v>
      </c>
      <c r="B525" s="56" t="s">
        <v>20</v>
      </c>
      <c r="C525" s="49" t="s">
        <v>158</v>
      </c>
      <c r="D525" s="13" t="s">
        <v>159</v>
      </c>
      <c r="E525" s="49" t="s">
        <v>156</v>
      </c>
      <c r="F525" s="4" t="s">
        <v>125</v>
      </c>
      <c r="G525" s="8">
        <v>160</v>
      </c>
      <c r="H525" s="8">
        <v>160</v>
      </c>
      <c r="I525" s="8">
        <v>166</v>
      </c>
      <c r="J525" s="72" t="s">
        <v>160</v>
      </c>
      <c r="K525" s="34">
        <v>23222360</v>
      </c>
      <c r="L525" s="34">
        <v>19233025</v>
      </c>
      <c r="M525" s="34">
        <v>19233025</v>
      </c>
    </row>
    <row r="526" spans="1:13" ht="120.75" customHeight="1">
      <c r="A526" s="52" t="s">
        <v>787</v>
      </c>
      <c r="B526" s="56" t="s">
        <v>20</v>
      </c>
      <c r="C526" s="49" t="s">
        <v>158</v>
      </c>
      <c r="D526" s="13" t="s">
        <v>161</v>
      </c>
      <c r="E526" s="49" t="s">
        <v>162</v>
      </c>
      <c r="F526" s="4" t="s">
        <v>125</v>
      </c>
      <c r="G526" s="8">
        <v>125</v>
      </c>
      <c r="H526" s="8">
        <v>125</v>
      </c>
      <c r="I526" s="8">
        <v>139</v>
      </c>
      <c r="J526" s="72" t="s">
        <v>163</v>
      </c>
      <c r="K526" s="34">
        <v>485454</v>
      </c>
      <c r="L526" s="34">
        <v>485454</v>
      </c>
      <c r="M526" s="34">
        <v>485454</v>
      </c>
    </row>
    <row r="527" spans="1:13" ht="120.75" customHeight="1">
      <c r="A527" s="52" t="s">
        <v>788</v>
      </c>
      <c r="B527" s="49" t="s">
        <v>20</v>
      </c>
      <c r="C527" s="49" t="s">
        <v>164</v>
      </c>
      <c r="D527" s="13" t="s">
        <v>165</v>
      </c>
      <c r="E527" s="49" t="s">
        <v>156</v>
      </c>
      <c r="F527" s="4" t="s">
        <v>125</v>
      </c>
      <c r="G527" s="12">
        <v>2400</v>
      </c>
      <c r="H527" s="12">
        <v>2400</v>
      </c>
      <c r="I527" s="15">
        <v>2382</v>
      </c>
      <c r="J527" s="72" t="s">
        <v>166</v>
      </c>
      <c r="K527" s="34">
        <v>99086508</v>
      </c>
      <c r="L527" s="34">
        <v>99086508</v>
      </c>
      <c r="M527" s="34">
        <v>99086508</v>
      </c>
    </row>
    <row r="528" spans="1:13" ht="120.75" customHeight="1">
      <c r="A528" s="52" t="s">
        <v>789</v>
      </c>
      <c r="B528" s="56" t="s">
        <v>20</v>
      </c>
      <c r="C528" s="56" t="s">
        <v>164</v>
      </c>
      <c r="D528" s="13" t="s">
        <v>167</v>
      </c>
      <c r="E528" s="49" t="s">
        <v>162</v>
      </c>
      <c r="F528" s="4" t="s">
        <v>125</v>
      </c>
      <c r="G528" s="15">
        <v>150</v>
      </c>
      <c r="H528" s="15">
        <v>150</v>
      </c>
      <c r="I528" s="15">
        <v>150</v>
      </c>
      <c r="J528" s="72" t="s">
        <v>168</v>
      </c>
      <c r="K528" s="34">
        <v>1629649</v>
      </c>
      <c r="L528" s="34">
        <v>1629649</v>
      </c>
      <c r="M528" s="34">
        <v>1629649</v>
      </c>
    </row>
    <row r="529" spans="1:13" ht="120.75" customHeight="1">
      <c r="A529" s="52" t="s">
        <v>790</v>
      </c>
      <c r="B529" s="56" t="s">
        <v>20</v>
      </c>
      <c r="C529" s="56" t="s">
        <v>169</v>
      </c>
      <c r="D529" s="13" t="s">
        <v>170</v>
      </c>
      <c r="E529" s="49" t="s">
        <v>156</v>
      </c>
      <c r="F529" s="4" t="s">
        <v>125</v>
      </c>
      <c r="G529" s="12">
        <v>7550</v>
      </c>
      <c r="H529" s="12">
        <v>7550</v>
      </c>
      <c r="I529" s="12">
        <v>7217</v>
      </c>
      <c r="J529" s="72" t="s">
        <v>278</v>
      </c>
      <c r="K529" s="34">
        <v>842199965</v>
      </c>
      <c r="L529" s="34">
        <v>863000574</v>
      </c>
      <c r="M529" s="34">
        <v>863000574</v>
      </c>
    </row>
    <row r="530" spans="1:13" ht="120.75" customHeight="1">
      <c r="A530" s="52" t="s">
        <v>791</v>
      </c>
      <c r="B530" s="56" t="s">
        <v>20</v>
      </c>
      <c r="C530" s="56" t="s">
        <v>169</v>
      </c>
      <c r="D530" s="13" t="s">
        <v>171</v>
      </c>
      <c r="E530" s="49" t="s">
        <v>162</v>
      </c>
      <c r="F530" s="4" t="s">
        <v>125</v>
      </c>
      <c r="G530" s="15">
        <v>558</v>
      </c>
      <c r="H530" s="15">
        <v>558</v>
      </c>
      <c r="I530" s="15">
        <v>559</v>
      </c>
      <c r="J530" s="72" t="s">
        <v>172</v>
      </c>
      <c r="K530" s="34">
        <v>18132069</v>
      </c>
      <c r="L530" s="34">
        <v>26102469</v>
      </c>
      <c r="M530" s="34">
        <v>26102469</v>
      </c>
    </row>
    <row r="531" spans="1:13" ht="48" customHeight="1">
      <c r="A531" s="52" t="s">
        <v>792</v>
      </c>
      <c r="B531" s="49" t="s">
        <v>20</v>
      </c>
      <c r="C531" s="49" t="s">
        <v>173</v>
      </c>
      <c r="D531" s="58" t="s">
        <v>141</v>
      </c>
      <c r="E531" s="49" t="s">
        <v>142</v>
      </c>
      <c r="F531" s="4" t="s">
        <v>125</v>
      </c>
      <c r="G531" s="15">
        <v>390</v>
      </c>
      <c r="H531" s="15">
        <v>390</v>
      </c>
      <c r="I531" s="15">
        <v>392</v>
      </c>
      <c r="J531" s="72" t="s">
        <v>278</v>
      </c>
      <c r="K531" s="34">
        <v>46804500</v>
      </c>
      <c r="L531" s="34">
        <v>46804500</v>
      </c>
      <c r="M531" s="34">
        <v>46804500</v>
      </c>
    </row>
    <row r="532" spans="1:13" ht="150">
      <c r="A532" s="52" t="s">
        <v>793</v>
      </c>
      <c r="B532" s="49" t="s">
        <v>20</v>
      </c>
      <c r="C532" s="49" t="s">
        <v>174</v>
      </c>
      <c r="D532" s="13" t="s">
        <v>175</v>
      </c>
      <c r="E532" s="49" t="s">
        <v>156</v>
      </c>
      <c r="F532" s="4" t="s">
        <v>125</v>
      </c>
      <c r="G532" s="8">
        <v>38</v>
      </c>
      <c r="H532" s="8">
        <v>47</v>
      </c>
      <c r="I532" s="8">
        <v>62</v>
      </c>
      <c r="J532" s="72" t="s">
        <v>277</v>
      </c>
      <c r="K532" s="34">
        <v>1566652</v>
      </c>
      <c r="L532" s="34">
        <v>2617782</v>
      </c>
      <c r="M532" s="34">
        <v>2617782</v>
      </c>
    </row>
    <row r="533" spans="1:13" ht="67.5" customHeight="1">
      <c r="A533" s="52" t="s">
        <v>794</v>
      </c>
      <c r="B533" s="49" t="s">
        <v>20</v>
      </c>
      <c r="C533" s="49" t="s">
        <v>176</v>
      </c>
      <c r="D533" s="58" t="s">
        <v>177</v>
      </c>
      <c r="E533" s="49" t="s">
        <v>178</v>
      </c>
      <c r="F533" s="4" t="s">
        <v>149</v>
      </c>
      <c r="G533" s="12">
        <v>48420</v>
      </c>
      <c r="H533" s="12">
        <f>35000+7183</f>
        <v>42183</v>
      </c>
      <c r="I533" s="12">
        <f>37263+6944</f>
        <v>44207</v>
      </c>
      <c r="J533" s="72" t="s">
        <v>277</v>
      </c>
      <c r="K533" s="34">
        <v>72421993</v>
      </c>
      <c r="L533" s="34">
        <v>83094792</v>
      </c>
      <c r="M533" s="34">
        <v>83094792</v>
      </c>
    </row>
    <row r="534" spans="1:13" ht="112.5">
      <c r="A534" s="52" t="s">
        <v>795</v>
      </c>
      <c r="B534" s="56" t="s">
        <v>20</v>
      </c>
      <c r="C534" s="49" t="s">
        <v>179</v>
      </c>
      <c r="D534" s="13" t="s">
        <v>180</v>
      </c>
      <c r="E534" s="49" t="s">
        <v>156</v>
      </c>
      <c r="F534" s="4" t="s">
        <v>125</v>
      </c>
      <c r="G534" s="15">
        <v>0</v>
      </c>
      <c r="H534" s="15">
        <v>420</v>
      </c>
      <c r="I534" s="15">
        <v>425</v>
      </c>
      <c r="J534" s="72" t="s">
        <v>277</v>
      </c>
      <c r="K534" s="34">
        <v>0</v>
      </c>
      <c r="L534" s="34">
        <v>9396272</v>
      </c>
      <c r="M534" s="34">
        <v>9396272</v>
      </c>
    </row>
    <row r="535" spans="1:13" ht="64.5" customHeight="1">
      <c r="A535" s="52" t="s">
        <v>796</v>
      </c>
      <c r="B535" s="49" t="s">
        <v>20</v>
      </c>
      <c r="C535" s="49" t="s">
        <v>181</v>
      </c>
      <c r="D535" s="58" t="s">
        <v>182</v>
      </c>
      <c r="E535" s="49" t="s">
        <v>183</v>
      </c>
      <c r="F535" s="4" t="s">
        <v>125</v>
      </c>
      <c r="G535" s="15">
        <v>0</v>
      </c>
      <c r="H535" s="15">
        <v>650</v>
      </c>
      <c r="I535" s="15">
        <v>682</v>
      </c>
      <c r="J535" s="72" t="s">
        <v>277</v>
      </c>
      <c r="K535" s="34">
        <v>0</v>
      </c>
      <c r="L535" s="34">
        <v>423870</v>
      </c>
      <c r="M535" s="34">
        <v>423870</v>
      </c>
    </row>
    <row r="536" spans="1:13" ht="93.75">
      <c r="A536" s="52" t="s">
        <v>797</v>
      </c>
      <c r="B536" s="49" t="s">
        <v>20</v>
      </c>
      <c r="C536" s="49" t="s">
        <v>184</v>
      </c>
      <c r="D536" s="13" t="s">
        <v>185</v>
      </c>
      <c r="E536" s="49" t="s">
        <v>156</v>
      </c>
      <c r="F536" s="4" t="s">
        <v>125</v>
      </c>
      <c r="G536" s="12">
        <v>2320</v>
      </c>
      <c r="H536" s="12">
        <v>2320</v>
      </c>
      <c r="I536" s="12">
        <v>2559</v>
      </c>
      <c r="J536" s="72" t="s">
        <v>277</v>
      </c>
      <c r="K536" s="34">
        <v>183546155</v>
      </c>
      <c r="L536" s="34">
        <f>127241344+1778463</f>
        <v>129019807</v>
      </c>
      <c r="M536" s="34">
        <v>127241344.38</v>
      </c>
    </row>
    <row r="537" spans="1:13" ht="93.75">
      <c r="A537" s="52" t="s">
        <v>798</v>
      </c>
      <c r="B537" s="49" t="s">
        <v>20</v>
      </c>
      <c r="C537" s="49" t="s">
        <v>186</v>
      </c>
      <c r="D537" s="13" t="s">
        <v>187</v>
      </c>
      <c r="E537" s="49" t="s">
        <v>188</v>
      </c>
      <c r="F537" s="4" t="s">
        <v>52</v>
      </c>
      <c r="G537" s="15">
        <v>195</v>
      </c>
      <c r="H537" s="15">
        <v>195</v>
      </c>
      <c r="I537" s="15">
        <v>195</v>
      </c>
      <c r="J537" s="72" t="s">
        <v>189</v>
      </c>
      <c r="K537" s="34">
        <v>25126652</v>
      </c>
      <c r="L537" s="34">
        <v>25126652</v>
      </c>
      <c r="M537" s="34">
        <v>25126652</v>
      </c>
    </row>
    <row r="538" spans="1:13" ht="93.75">
      <c r="A538" s="52" t="s">
        <v>799</v>
      </c>
      <c r="B538" s="49" t="s">
        <v>20</v>
      </c>
      <c r="C538" s="49" t="s">
        <v>190</v>
      </c>
      <c r="D538" s="13" t="s">
        <v>191</v>
      </c>
      <c r="E538" s="49" t="s">
        <v>188</v>
      </c>
      <c r="F538" s="4" t="s">
        <v>52</v>
      </c>
      <c r="G538" s="15">
        <v>5</v>
      </c>
      <c r="H538" s="15">
        <v>5</v>
      </c>
      <c r="I538" s="15">
        <v>5</v>
      </c>
      <c r="J538" s="72" t="s">
        <v>189</v>
      </c>
      <c r="K538" s="34">
        <v>3570228</v>
      </c>
      <c r="L538" s="34">
        <v>3570227.9999999991</v>
      </c>
      <c r="M538" s="34">
        <v>3570227.9999999991</v>
      </c>
    </row>
    <row r="539" spans="1:13" ht="93.75">
      <c r="A539" s="52" t="s">
        <v>800</v>
      </c>
      <c r="B539" s="49" t="s">
        <v>20</v>
      </c>
      <c r="C539" s="49" t="s">
        <v>190</v>
      </c>
      <c r="D539" s="13" t="s">
        <v>192</v>
      </c>
      <c r="E539" s="49" t="s">
        <v>188</v>
      </c>
      <c r="F539" s="4" t="s">
        <v>52</v>
      </c>
      <c r="G539" s="15">
        <v>0</v>
      </c>
      <c r="H539" s="15">
        <v>30</v>
      </c>
      <c r="I539" s="15">
        <v>30</v>
      </c>
      <c r="J539" s="72" t="s">
        <v>193</v>
      </c>
      <c r="K539" s="34">
        <v>0</v>
      </c>
      <c r="L539" s="34">
        <v>8767000</v>
      </c>
      <c r="M539" s="34">
        <v>8767000</v>
      </c>
    </row>
    <row r="540" spans="1:13" ht="93.75">
      <c r="A540" s="52" t="s">
        <v>801</v>
      </c>
      <c r="B540" s="49" t="s">
        <v>20</v>
      </c>
      <c r="C540" s="49" t="s">
        <v>194</v>
      </c>
      <c r="D540" s="13" t="s">
        <v>516</v>
      </c>
      <c r="E540" s="49" t="s">
        <v>188</v>
      </c>
      <c r="F540" s="4" t="s">
        <v>52</v>
      </c>
      <c r="G540" s="15">
        <v>97</v>
      </c>
      <c r="H540" s="15">
        <v>97</v>
      </c>
      <c r="I540" s="15">
        <v>97</v>
      </c>
      <c r="J540" s="72" t="s">
        <v>189</v>
      </c>
      <c r="K540" s="34">
        <v>9751924</v>
      </c>
      <c r="L540" s="34">
        <v>9751924</v>
      </c>
      <c r="M540" s="34">
        <v>9751924</v>
      </c>
    </row>
    <row r="541" spans="1:13" ht="75">
      <c r="A541" s="52" t="s">
        <v>802</v>
      </c>
      <c r="B541" s="49" t="s">
        <v>20</v>
      </c>
      <c r="C541" s="49" t="s">
        <v>195</v>
      </c>
      <c r="D541" s="13" t="s">
        <v>515</v>
      </c>
      <c r="E541" s="49" t="s">
        <v>188</v>
      </c>
      <c r="F541" s="4" t="s">
        <v>52</v>
      </c>
      <c r="G541" s="15">
        <v>55</v>
      </c>
      <c r="H541" s="15">
        <v>55</v>
      </c>
      <c r="I541" s="15">
        <v>55</v>
      </c>
      <c r="J541" s="72" t="s">
        <v>189</v>
      </c>
      <c r="K541" s="34">
        <v>11318693</v>
      </c>
      <c r="L541" s="34">
        <v>11318693</v>
      </c>
      <c r="M541" s="34">
        <v>11318693</v>
      </c>
    </row>
    <row r="542" spans="1:13" ht="56.25">
      <c r="A542" s="52" t="s">
        <v>803</v>
      </c>
      <c r="B542" s="49" t="s">
        <v>20</v>
      </c>
      <c r="C542" s="49" t="s">
        <v>196</v>
      </c>
      <c r="D542" s="58" t="s">
        <v>197</v>
      </c>
      <c r="E542" s="49" t="s">
        <v>198</v>
      </c>
      <c r="F542" s="4" t="s">
        <v>125</v>
      </c>
      <c r="G542" s="12">
        <v>12000</v>
      </c>
      <c r="H542" s="12">
        <v>12000</v>
      </c>
      <c r="I542" s="12">
        <v>12441</v>
      </c>
      <c r="J542" s="72" t="s">
        <v>714</v>
      </c>
      <c r="K542" s="34">
        <v>197500488</v>
      </c>
      <c r="L542" s="34">
        <v>197500488</v>
      </c>
      <c r="M542" s="34">
        <v>202927288</v>
      </c>
    </row>
    <row r="543" spans="1:13" ht="131.25">
      <c r="A543" s="52" t="s">
        <v>804</v>
      </c>
      <c r="B543" s="49" t="s">
        <v>20</v>
      </c>
      <c r="C543" s="49" t="s">
        <v>199</v>
      </c>
      <c r="D543" s="13" t="s">
        <v>200</v>
      </c>
      <c r="E543" s="49" t="s">
        <v>188</v>
      </c>
      <c r="F543" s="4" t="s">
        <v>52</v>
      </c>
      <c r="G543" s="15">
        <v>510</v>
      </c>
      <c r="H543" s="15">
        <v>510</v>
      </c>
      <c r="I543" s="15">
        <v>510</v>
      </c>
      <c r="J543" s="72" t="s">
        <v>201</v>
      </c>
      <c r="K543" s="34">
        <v>12696555</v>
      </c>
      <c r="L543" s="34">
        <v>13188477</v>
      </c>
      <c r="M543" s="34">
        <v>13188477</v>
      </c>
    </row>
    <row r="544" spans="1:13" ht="37.5">
      <c r="A544" s="52" t="s">
        <v>805</v>
      </c>
      <c r="B544" s="49" t="s">
        <v>20</v>
      </c>
      <c r="C544" s="49" t="s">
        <v>202</v>
      </c>
      <c r="D544" s="13" t="s">
        <v>203</v>
      </c>
      <c r="E544" s="49" t="s">
        <v>204</v>
      </c>
      <c r="F544" s="4" t="s">
        <v>205</v>
      </c>
      <c r="G544" s="12">
        <v>88500</v>
      </c>
      <c r="H544" s="12">
        <v>83607</v>
      </c>
      <c r="I544" s="12">
        <v>83344</v>
      </c>
      <c r="J544" s="72" t="s">
        <v>206</v>
      </c>
      <c r="K544" s="34">
        <v>144241699</v>
      </c>
      <c r="L544" s="34">
        <v>165170511</v>
      </c>
      <c r="M544" s="34">
        <v>165170510.81</v>
      </c>
    </row>
    <row r="545" spans="1:13" ht="50.25" customHeight="1">
      <c r="A545" s="52" t="s">
        <v>806</v>
      </c>
      <c r="B545" s="49" t="s">
        <v>20</v>
      </c>
      <c r="C545" s="49" t="s">
        <v>202</v>
      </c>
      <c r="D545" s="13" t="s">
        <v>207</v>
      </c>
      <c r="E545" s="49" t="s">
        <v>208</v>
      </c>
      <c r="F545" s="4" t="s">
        <v>125</v>
      </c>
      <c r="G545" s="8">
        <v>1520</v>
      </c>
      <c r="H545" s="8">
        <v>1520</v>
      </c>
      <c r="I545" s="8">
        <v>1414</v>
      </c>
      <c r="J545" s="72" t="s">
        <v>209</v>
      </c>
      <c r="K545" s="34">
        <v>4868232</v>
      </c>
      <c r="L545" s="34">
        <v>4868232</v>
      </c>
      <c r="M545" s="34">
        <v>4549035</v>
      </c>
    </row>
    <row r="546" spans="1:13" ht="50.25" customHeight="1">
      <c r="A546" s="52" t="s">
        <v>807</v>
      </c>
      <c r="B546" s="49" t="s">
        <v>20</v>
      </c>
      <c r="C546" s="49" t="s">
        <v>202</v>
      </c>
      <c r="D546" s="13" t="s">
        <v>207</v>
      </c>
      <c r="E546" s="49" t="s">
        <v>208</v>
      </c>
      <c r="F546" s="4" t="s">
        <v>125</v>
      </c>
      <c r="G546" s="16">
        <v>8449</v>
      </c>
      <c r="H546" s="16">
        <v>7453</v>
      </c>
      <c r="I546" s="16">
        <v>7522</v>
      </c>
      <c r="J546" s="72" t="s">
        <v>210</v>
      </c>
      <c r="K546" s="34">
        <v>6119954</v>
      </c>
      <c r="L546" s="34">
        <v>7233403</v>
      </c>
      <c r="M546" s="34">
        <v>6202376</v>
      </c>
    </row>
    <row r="547" spans="1:13" ht="37.5">
      <c r="A547" s="52" t="s">
        <v>808</v>
      </c>
      <c r="B547" s="49" t="s">
        <v>20</v>
      </c>
      <c r="C547" s="49" t="s">
        <v>202</v>
      </c>
      <c r="D547" s="13" t="s">
        <v>211</v>
      </c>
      <c r="E547" s="49" t="s">
        <v>212</v>
      </c>
      <c r="F547" s="4" t="s">
        <v>213</v>
      </c>
      <c r="G547" s="16">
        <v>6723</v>
      </c>
      <c r="H547" s="16">
        <v>6150</v>
      </c>
      <c r="I547" s="16">
        <v>6954</v>
      </c>
      <c r="J547" s="72" t="s">
        <v>210</v>
      </c>
      <c r="K547" s="34">
        <v>11441337</v>
      </c>
      <c r="L547" s="34">
        <f>10699466+126307</f>
        <v>10825773</v>
      </c>
      <c r="M547" s="34">
        <f>10625773-0.19</f>
        <v>10625772.810000001</v>
      </c>
    </row>
    <row r="548" spans="1:13" ht="37.5">
      <c r="A548" s="52" t="s">
        <v>809</v>
      </c>
      <c r="B548" s="49" t="s">
        <v>20</v>
      </c>
      <c r="C548" s="49" t="s">
        <v>202</v>
      </c>
      <c r="D548" s="13" t="s">
        <v>203</v>
      </c>
      <c r="E548" s="49" t="s">
        <v>204</v>
      </c>
      <c r="F548" s="4" t="s">
        <v>205</v>
      </c>
      <c r="G548" s="54">
        <v>288</v>
      </c>
      <c r="H548" s="54">
        <v>563</v>
      </c>
      <c r="I548" s="54">
        <v>592</v>
      </c>
      <c r="J548" s="72" t="s">
        <v>214</v>
      </c>
      <c r="K548" s="34">
        <v>1101150</v>
      </c>
      <c r="L548" s="34">
        <v>1704588</v>
      </c>
      <c r="M548" s="34">
        <v>1704588</v>
      </c>
    </row>
    <row r="549" spans="1:13" ht="56.25">
      <c r="A549" s="52" t="s">
        <v>810</v>
      </c>
      <c r="B549" s="49" t="s">
        <v>20</v>
      </c>
      <c r="C549" s="49" t="s">
        <v>215</v>
      </c>
      <c r="D549" s="58" t="s">
        <v>216</v>
      </c>
      <c r="E549" s="49" t="s">
        <v>217</v>
      </c>
      <c r="F549" s="4" t="s">
        <v>218</v>
      </c>
      <c r="G549" s="12">
        <v>273600</v>
      </c>
      <c r="H549" s="12">
        <v>273600</v>
      </c>
      <c r="I549" s="12">
        <v>270828</v>
      </c>
      <c r="J549" s="72" t="s">
        <v>219</v>
      </c>
      <c r="K549" s="34">
        <v>4078780</v>
      </c>
      <c r="L549" s="34">
        <v>4078780</v>
      </c>
      <c r="M549" s="34">
        <v>4078780</v>
      </c>
    </row>
    <row r="550" spans="1:13" ht="56.25">
      <c r="A550" s="52" t="s">
        <v>811</v>
      </c>
      <c r="B550" s="49" t="s">
        <v>20</v>
      </c>
      <c r="C550" s="49" t="s">
        <v>220</v>
      </c>
      <c r="D550" s="58" t="s">
        <v>221</v>
      </c>
      <c r="E550" s="49" t="s">
        <v>217</v>
      </c>
      <c r="F550" s="4" t="s">
        <v>218</v>
      </c>
      <c r="G550" s="12">
        <v>41670</v>
      </c>
      <c r="H550" s="12">
        <v>80640</v>
      </c>
      <c r="I550" s="12">
        <v>76752</v>
      </c>
      <c r="J550" s="72" t="s">
        <v>219</v>
      </c>
      <c r="K550" s="34">
        <v>622551</v>
      </c>
      <c r="L550" s="34">
        <v>793151</v>
      </c>
      <c r="M550" s="34">
        <v>793151</v>
      </c>
    </row>
    <row r="551" spans="1:13" ht="37.5">
      <c r="A551" s="52" t="s">
        <v>812</v>
      </c>
      <c r="B551" s="49" t="s">
        <v>20</v>
      </c>
      <c r="C551" s="49" t="s">
        <v>222</v>
      </c>
      <c r="D551" s="58" t="s">
        <v>223</v>
      </c>
      <c r="E551" s="49" t="s">
        <v>142</v>
      </c>
      <c r="F551" s="4" t="s">
        <v>125</v>
      </c>
      <c r="G551" s="12">
        <v>25000</v>
      </c>
      <c r="H551" s="12">
        <v>25000</v>
      </c>
      <c r="I551" s="12">
        <v>26379</v>
      </c>
      <c r="J551" s="72" t="s">
        <v>224</v>
      </c>
      <c r="K551" s="34">
        <v>113395915</v>
      </c>
      <c r="L551" s="34">
        <f>120172381-503300</f>
        <v>119669081</v>
      </c>
      <c r="M551" s="34">
        <v>120172381</v>
      </c>
    </row>
    <row r="552" spans="1:13" ht="56.25">
      <c r="A552" s="52" t="s">
        <v>813</v>
      </c>
      <c r="B552" s="49" t="s">
        <v>20</v>
      </c>
      <c r="C552" s="49" t="s">
        <v>225</v>
      </c>
      <c r="D552" s="58" t="s">
        <v>226</v>
      </c>
      <c r="E552" s="49" t="s">
        <v>227</v>
      </c>
      <c r="F552" s="4" t="s">
        <v>213</v>
      </c>
      <c r="G552" s="12">
        <v>70080</v>
      </c>
      <c r="H552" s="12">
        <v>70080</v>
      </c>
      <c r="I552" s="12">
        <v>70080</v>
      </c>
      <c r="J552" s="72" t="s">
        <v>224</v>
      </c>
      <c r="K552" s="34">
        <v>30599502</v>
      </c>
      <c r="L552" s="34">
        <v>31966536</v>
      </c>
      <c r="M552" s="34">
        <v>31966536</v>
      </c>
    </row>
    <row r="553" spans="1:13" ht="56.25">
      <c r="A553" s="52" t="s">
        <v>814</v>
      </c>
      <c r="B553" s="49" t="s">
        <v>20</v>
      </c>
      <c r="C553" s="49" t="s">
        <v>228</v>
      </c>
      <c r="D553" s="58" t="s">
        <v>229</v>
      </c>
      <c r="E553" s="49" t="s">
        <v>230</v>
      </c>
      <c r="F553" s="4" t="s">
        <v>213</v>
      </c>
      <c r="G553" s="15">
        <v>68</v>
      </c>
      <c r="H553" s="15">
        <v>68</v>
      </c>
      <c r="I553" s="15">
        <v>68</v>
      </c>
      <c r="J553" s="72" t="s">
        <v>231</v>
      </c>
      <c r="K553" s="34">
        <v>21134804</v>
      </c>
      <c r="L553" s="34">
        <v>21317945</v>
      </c>
      <c r="M553" s="34">
        <v>21317945</v>
      </c>
    </row>
    <row r="554" spans="1:13" ht="120" customHeight="1">
      <c r="A554" s="52" t="s">
        <v>815</v>
      </c>
      <c r="B554" s="49" t="s">
        <v>20</v>
      </c>
      <c r="C554" s="49" t="s">
        <v>232</v>
      </c>
      <c r="D554" s="58" t="s">
        <v>233</v>
      </c>
      <c r="E554" s="49" t="s">
        <v>234</v>
      </c>
      <c r="F554" s="4" t="s">
        <v>213</v>
      </c>
      <c r="G554" s="12">
        <v>875</v>
      </c>
      <c r="H554" s="12">
        <v>1500</v>
      </c>
      <c r="I554" s="12">
        <v>1591</v>
      </c>
      <c r="J554" s="72" t="s">
        <v>231</v>
      </c>
      <c r="K554" s="34">
        <v>2405758</v>
      </c>
      <c r="L554" s="34">
        <v>2671110</v>
      </c>
      <c r="M554" s="34">
        <v>2671110</v>
      </c>
    </row>
    <row r="555" spans="1:13" ht="103.5" customHeight="1">
      <c r="A555" s="52" t="s">
        <v>816</v>
      </c>
      <c r="B555" s="49" t="s">
        <v>20</v>
      </c>
      <c r="C555" s="49" t="s">
        <v>235</v>
      </c>
      <c r="D555" s="58" t="s">
        <v>200</v>
      </c>
      <c r="E555" s="49" t="s">
        <v>188</v>
      </c>
      <c r="F555" s="4" t="s">
        <v>52</v>
      </c>
      <c r="G555" s="12">
        <v>8006</v>
      </c>
      <c r="H555" s="12">
        <v>8918</v>
      </c>
      <c r="I555" s="12">
        <v>9560</v>
      </c>
      <c r="J555" s="72" t="s">
        <v>236</v>
      </c>
      <c r="K555" s="34">
        <v>69680046</v>
      </c>
      <c r="L555" s="34">
        <v>83655393</v>
      </c>
      <c r="M555" s="34">
        <v>83655393</v>
      </c>
    </row>
    <row r="556" spans="1:13" ht="103.5" customHeight="1">
      <c r="A556" s="52" t="s">
        <v>817</v>
      </c>
      <c r="B556" s="49" t="s">
        <v>20</v>
      </c>
      <c r="C556" s="49" t="s">
        <v>237</v>
      </c>
      <c r="D556" s="62" t="s">
        <v>238</v>
      </c>
      <c r="E556" s="49" t="s">
        <v>239</v>
      </c>
      <c r="F556" s="4" t="s">
        <v>52</v>
      </c>
      <c r="G556" s="8">
        <v>60</v>
      </c>
      <c r="H556" s="12">
        <v>57</v>
      </c>
      <c r="I556" s="12">
        <v>57</v>
      </c>
      <c r="J556" s="72" t="s">
        <v>240</v>
      </c>
      <c r="K556" s="34">
        <v>5120350</v>
      </c>
      <c r="L556" s="34">
        <v>5091442.8</v>
      </c>
      <c r="M556" s="34">
        <v>5091442.8</v>
      </c>
    </row>
    <row r="557" spans="1:13" ht="103.5" customHeight="1">
      <c r="A557" s="52" t="s">
        <v>818</v>
      </c>
      <c r="B557" s="49" t="s">
        <v>20</v>
      </c>
      <c r="C557" s="49" t="s">
        <v>237</v>
      </c>
      <c r="D557" s="62" t="s">
        <v>241</v>
      </c>
      <c r="E557" s="49" t="s">
        <v>239</v>
      </c>
      <c r="F557" s="4" t="s">
        <v>52</v>
      </c>
      <c r="G557" s="8">
        <v>784</v>
      </c>
      <c r="H557" s="12">
        <v>790</v>
      </c>
      <c r="I557" s="12">
        <v>777</v>
      </c>
      <c r="J557" s="72" t="s">
        <v>240</v>
      </c>
      <c r="K557" s="34">
        <v>66905831</v>
      </c>
      <c r="L557" s="34">
        <v>70565617.200000003</v>
      </c>
      <c r="M557" s="34">
        <v>70565617.200000003</v>
      </c>
    </row>
    <row r="558" spans="1:13" ht="103.5" customHeight="1">
      <c r="A558" s="52" t="s">
        <v>819</v>
      </c>
      <c r="B558" s="49" t="s">
        <v>20</v>
      </c>
      <c r="C558" s="49" t="s">
        <v>237</v>
      </c>
      <c r="D558" s="62" t="s">
        <v>242</v>
      </c>
      <c r="E558" s="49" t="s">
        <v>239</v>
      </c>
      <c r="F558" s="4" t="s">
        <v>52</v>
      </c>
      <c r="G558" s="8">
        <v>137</v>
      </c>
      <c r="H558" s="12">
        <v>137</v>
      </c>
      <c r="I558" s="12">
        <v>133</v>
      </c>
      <c r="J558" s="72" t="s">
        <v>240</v>
      </c>
      <c r="K558" s="34">
        <v>11691453</v>
      </c>
      <c r="L558" s="34">
        <v>12237329</v>
      </c>
      <c r="M558" s="34">
        <v>12237329</v>
      </c>
    </row>
    <row r="559" spans="1:13" ht="103.5" customHeight="1">
      <c r="A559" s="52" t="s">
        <v>820</v>
      </c>
      <c r="B559" s="49" t="s">
        <v>20</v>
      </c>
      <c r="C559" s="49" t="s">
        <v>237</v>
      </c>
      <c r="D559" s="62" t="s">
        <v>243</v>
      </c>
      <c r="E559" s="49" t="s">
        <v>239</v>
      </c>
      <c r="F559" s="4" t="s">
        <v>52</v>
      </c>
      <c r="G559" s="8">
        <v>118</v>
      </c>
      <c r="H559" s="12">
        <v>118</v>
      </c>
      <c r="I559" s="12">
        <v>120</v>
      </c>
      <c r="J559" s="72" t="s">
        <v>240</v>
      </c>
      <c r="K559" s="34">
        <v>10070010</v>
      </c>
      <c r="L559" s="34">
        <v>10540180</v>
      </c>
      <c r="M559" s="34">
        <v>10540180</v>
      </c>
    </row>
    <row r="560" spans="1:13" ht="103.5" customHeight="1">
      <c r="A560" s="52" t="s">
        <v>821</v>
      </c>
      <c r="B560" s="49" t="s">
        <v>20</v>
      </c>
      <c r="C560" s="49" t="s">
        <v>237</v>
      </c>
      <c r="D560" s="62" t="s">
        <v>244</v>
      </c>
      <c r="E560" s="49" t="s">
        <v>239</v>
      </c>
      <c r="F560" s="4" t="s">
        <v>52</v>
      </c>
      <c r="G560" s="8">
        <v>192</v>
      </c>
      <c r="H560" s="12">
        <v>192</v>
      </c>
      <c r="I560" s="12">
        <v>192</v>
      </c>
      <c r="J560" s="72" t="s">
        <v>240</v>
      </c>
      <c r="K560" s="34">
        <v>16385101</v>
      </c>
      <c r="L560" s="34">
        <v>17150124</v>
      </c>
      <c r="M560" s="34">
        <v>17150124</v>
      </c>
    </row>
    <row r="561" spans="1:13" ht="103.5" customHeight="1">
      <c r="A561" s="52" t="s">
        <v>822</v>
      </c>
      <c r="B561" s="49" t="s">
        <v>20</v>
      </c>
      <c r="C561" s="49" t="s">
        <v>237</v>
      </c>
      <c r="D561" s="62" t="s">
        <v>245</v>
      </c>
      <c r="E561" s="49" t="s">
        <v>239</v>
      </c>
      <c r="F561" s="4" t="s">
        <v>52</v>
      </c>
      <c r="G561" s="8">
        <v>9</v>
      </c>
      <c r="H561" s="12">
        <v>6</v>
      </c>
      <c r="I561" s="12">
        <v>6</v>
      </c>
      <c r="J561" s="72" t="s">
        <v>240</v>
      </c>
      <c r="K561" s="34">
        <v>768052</v>
      </c>
      <c r="L561" s="34">
        <v>535942</v>
      </c>
      <c r="M561" s="34">
        <v>535942</v>
      </c>
    </row>
    <row r="562" spans="1:13" ht="27.75" customHeight="1">
      <c r="A562" s="61">
        <v>4</v>
      </c>
      <c r="B562" s="104" t="s">
        <v>21</v>
      </c>
      <c r="C562" s="104"/>
      <c r="D562" s="104"/>
      <c r="E562" s="104"/>
      <c r="F562" s="104"/>
      <c r="G562" s="104"/>
      <c r="H562" s="104"/>
      <c r="I562" s="104"/>
      <c r="J562" s="104"/>
      <c r="K562" s="6">
        <f>SUM(K563:K581)</f>
        <v>2003093916</v>
      </c>
      <c r="L562" s="6">
        <f>SUM(L563:L581)</f>
        <v>2122430503</v>
      </c>
      <c r="M562" s="6">
        <f>SUM(M563:M581)</f>
        <v>2126840782.0000002</v>
      </c>
    </row>
    <row r="563" spans="1:13" ht="56.25">
      <c r="A563" s="44" t="s">
        <v>750</v>
      </c>
      <c r="B563" s="49" t="s">
        <v>21</v>
      </c>
      <c r="C563" s="49" t="s">
        <v>246</v>
      </c>
      <c r="D563" s="13" t="s">
        <v>247</v>
      </c>
      <c r="E563" s="49" t="s">
        <v>248</v>
      </c>
      <c r="F563" s="4" t="s">
        <v>52</v>
      </c>
      <c r="G563" s="16">
        <v>249</v>
      </c>
      <c r="H563" s="16">
        <v>320</v>
      </c>
      <c r="I563" s="16">
        <v>316</v>
      </c>
      <c r="J563" s="72" t="s">
        <v>249</v>
      </c>
      <c r="K563" s="34">
        <v>13613450.58</v>
      </c>
      <c r="L563" s="34">
        <v>18400000</v>
      </c>
      <c r="M563" s="34">
        <v>18450070.5</v>
      </c>
    </row>
    <row r="564" spans="1:13" ht="56.25">
      <c r="A564" s="44" t="s">
        <v>751</v>
      </c>
      <c r="B564" s="49" t="s">
        <v>21</v>
      </c>
      <c r="C564" s="49" t="s">
        <v>246</v>
      </c>
      <c r="D564" s="13" t="s">
        <v>250</v>
      </c>
      <c r="E564" s="49" t="s">
        <v>248</v>
      </c>
      <c r="F564" s="4" t="s">
        <v>52</v>
      </c>
      <c r="G564" s="16">
        <v>0</v>
      </c>
      <c r="H564" s="16">
        <v>19</v>
      </c>
      <c r="I564" s="16">
        <v>19</v>
      </c>
      <c r="J564" s="72" t="s">
        <v>251</v>
      </c>
      <c r="K564" s="34">
        <v>0</v>
      </c>
      <c r="L564" s="34">
        <v>1079165</v>
      </c>
      <c r="M564" s="34">
        <v>1079165.06</v>
      </c>
    </row>
    <row r="565" spans="1:13" ht="56.25">
      <c r="A565" s="44" t="s">
        <v>752</v>
      </c>
      <c r="B565" s="49" t="s">
        <v>21</v>
      </c>
      <c r="C565" s="49" t="s">
        <v>246</v>
      </c>
      <c r="D565" s="13" t="s">
        <v>252</v>
      </c>
      <c r="E565" s="49" t="s">
        <v>248</v>
      </c>
      <c r="F565" s="4" t="s">
        <v>52</v>
      </c>
      <c r="G565" s="16">
        <v>358</v>
      </c>
      <c r="H565" s="16">
        <v>6268</v>
      </c>
      <c r="I565" s="16">
        <v>6312</v>
      </c>
      <c r="J565" s="72" t="s">
        <v>249</v>
      </c>
      <c r="K565" s="36">
        <v>21628294.59</v>
      </c>
      <c r="L565" s="36">
        <v>388646398.01999998</v>
      </c>
      <c r="M565" s="34">
        <v>392057865.23000002</v>
      </c>
    </row>
    <row r="566" spans="1:13" ht="56.25">
      <c r="A566" s="44" t="s">
        <v>753</v>
      </c>
      <c r="B566" s="49" t="s">
        <v>21</v>
      </c>
      <c r="C566" s="49" t="s">
        <v>246</v>
      </c>
      <c r="D566" s="13" t="s">
        <v>253</v>
      </c>
      <c r="E566" s="49" t="s">
        <v>248</v>
      </c>
      <c r="F566" s="4" t="s">
        <v>52</v>
      </c>
      <c r="G566" s="16">
        <v>18501</v>
      </c>
      <c r="H566" s="16">
        <v>12326</v>
      </c>
      <c r="I566" s="16">
        <v>12209</v>
      </c>
      <c r="J566" s="72" t="s">
        <v>249</v>
      </c>
      <c r="K566" s="36">
        <v>1043132033.64</v>
      </c>
      <c r="L566" s="36">
        <v>713333059.98000002</v>
      </c>
      <c r="M566" s="34">
        <v>709792897.86000001</v>
      </c>
    </row>
    <row r="567" spans="1:13" ht="56.25">
      <c r="A567" s="44" t="s">
        <v>754</v>
      </c>
      <c r="B567" s="49" t="s">
        <v>21</v>
      </c>
      <c r="C567" s="49" t="s">
        <v>246</v>
      </c>
      <c r="D567" s="13" t="s">
        <v>254</v>
      </c>
      <c r="E567" s="49" t="s">
        <v>248</v>
      </c>
      <c r="F567" s="4" t="s">
        <v>52</v>
      </c>
      <c r="G567" s="16">
        <v>3</v>
      </c>
      <c r="H567" s="16">
        <v>2</v>
      </c>
      <c r="I567" s="16">
        <v>2</v>
      </c>
      <c r="J567" s="72" t="s">
        <v>249</v>
      </c>
      <c r="K567" s="34">
        <v>141024.79999999999</v>
      </c>
      <c r="L567" s="34">
        <v>118921</v>
      </c>
      <c r="M567" s="34">
        <v>118921.04</v>
      </c>
    </row>
    <row r="568" spans="1:13" ht="56.25">
      <c r="A568" s="44" t="s">
        <v>755</v>
      </c>
      <c r="B568" s="49" t="s">
        <v>21</v>
      </c>
      <c r="C568" s="49" t="s">
        <v>246</v>
      </c>
      <c r="D568" s="13" t="s">
        <v>255</v>
      </c>
      <c r="E568" s="49" t="s">
        <v>248</v>
      </c>
      <c r="F568" s="4" t="s">
        <v>52</v>
      </c>
      <c r="G568" s="16">
        <v>10</v>
      </c>
      <c r="H568" s="16">
        <v>6</v>
      </c>
      <c r="I568" s="16">
        <v>6</v>
      </c>
      <c r="J568" s="72" t="s">
        <v>249</v>
      </c>
      <c r="K568" s="34">
        <v>470082.65</v>
      </c>
      <c r="L568" s="34">
        <v>356763</v>
      </c>
      <c r="M568" s="34">
        <v>356763.13</v>
      </c>
    </row>
    <row r="569" spans="1:13" ht="56.25">
      <c r="A569" s="44" t="s">
        <v>756</v>
      </c>
      <c r="B569" s="49" t="s">
        <v>21</v>
      </c>
      <c r="C569" s="49" t="s">
        <v>246</v>
      </c>
      <c r="D569" s="13" t="s">
        <v>256</v>
      </c>
      <c r="E569" s="49" t="s">
        <v>248</v>
      </c>
      <c r="F569" s="4" t="s">
        <v>52</v>
      </c>
      <c r="G569" s="16">
        <v>244</v>
      </c>
      <c r="H569" s="16">
        <v>120</v>
      </c>
      <c r="I569" s="16">
        <v>120</v>
      </c>
      <c r="J569" s="72" t="s">
        <v>249</v>
      </c>
      <c r="K569" s="34">
        <v>11470016.66</v>
      </c>
      <c r="L569" s="34">
        <v>5455600</v>
      </c>
      <c r="M569" s="34">
        <v>7135262.5300000003</v>
      </c>
    </row>
    <row r="570" spans="1:13" ht="56.25">
      <c r="A570" s="44" t="s">
        <v>757</v>
      </c>
      <c r="B570" s="49" t="s">
        <v>21</v>
      </c>
      <c r="C570" s="49" t="s">
        <v>246</v>
      </c>
      <c r="D570" s="13" t="s">
        <v>257</v>
      </c>
      <c r="E570" s="49" t="s">
        <v>248</v>
      </c>
      <c r="F570" s="4" t="s">
        <v>52</v>
      </c>
      <c r="G570" s="16">
        <v>41</v>
      </c>
      <c r="H570" s="16">
        <v>56</v>
      </c>
      <c r="I570" s="16">
        <v>57</v>
      </c>
      <c r="J570" s="72" t="s">
        <v>249</v>
      </c>
      <c r="K570" s="34">
        <v>2347021</v>
      </c>
      <c r="L570" s="34">
        <v>3245000</v>
      </c>
      <c r="M570" s="34">
        <v>3566039.1</v>
      </c>
    </row>
    <row r="571" spans="1:13" ht="56.25">
      <c r="A571" s="44" t="s">
        <v>758</v>
      </c>
      <c r="B571" s="49" t="s">
        <v>21</v>
      </c>
      <c r="C571" s="49" t="s">
        <v>246</v>
      </c>
      <c r="D571" s="13" t="s">
        <v>258</v>
      </c>
      <c r="E571" s="49" t="s">
        <v>248</v>
      </c>
      <c r="F571" s="4" t="s">
        <v>52</v>
      </c>
      <c r="G571" s="16">
        <v>15</v>
      </c>
      <c r="H571" s="16">
        <v>0</v>
      </c>
      <c r="I571" s="16">
        <v>0</v>
      </c>
      <c r="J571" s="72" t="s">
        <v>249</v>
      </c>
      <c r="K571" s="34">
        <v>705123.98</v>
      </c>
      <c r="L571" s="34">
        <v>0</v>
      </c>
      <c r="M571" s="34">
        <v>0</v>
      </c>
    </row>
    <row r="572" spans="1:13" ht="56.25">
      <c r="A572" s="44" t="s">
        <v>759</v>
      </c>
      <c r="B572" s="49" t="s">
        <v>21</v>
      </c>
      <c r="C572" s="49" t="s">
        <v>259</v>
      </c>
      <c r="D572" s="13" t="s">
        <v>260</v>
      </c>
      <c r="E572" s="49" t="s">
        <v>248</v>
      </c>
      <c r="F572" s="4" t="s">
        <v>52</v>
      </c>
      <c r="G572" s="16">
        <v>366</v>
      </c>
      <c r="H572" s="16">
        <v>123</v>
      </c>
      <c r="I572" s="16">
        <v>124</v>
      </c>
      <c r="J572" s="72" t="s">
        <v>249</v>
      </c>
      <c r="K572" s="34">
        <v>19472728.600000001</v>
      </c>
      <c r="L572" s="34">
        <v>11088234</v>
      </c>
      <c r="M572" s="34">
        <v>11088234.9</v>
      </c>
    </row>
    <row r="573" spans="1:13" ht="56.25">
      <c r="A573" s="44" t="s">
        <v>760</v>
      </c>
      <c r="B573" s="49" t="s">
        <v>21</v>
      </c>
      <c r="C573" s="49" t="s">
        <v>259</v>
      </c>
      <c r="D573" s="13" t="s">
        <v>261</v>
      </c>
      <c r="E573" s="49" t="s">
        <v>248</v>
      </c>
      <c r="F573" s="4" t="s">
        <v>52</v>
      </c>
      <c r="G573" s="16">
        <v>25</v>
      </c>
      <c r="H573" s="16">
        <v>197</v>
      </c>
      <c r="I573" s="16">
        <v>196</v>
      </c>
      <c r="J573" s="72" t="s">
        <v>249</v>
      </c>
      <c r="K573" s="34">
        <v>20286352.140000001</v>
      </c>
      <c r="L573" s="34">
        <v>25533531</v>
      </c>
      <c r="M573" s="34">
        <v>27828353.690000001</v>
      </c>
    </row>
    <row r="574" spans="1:13" ht="56.25">
      <c r="A574" s="44" t="s">
        <v>761</v>
      </c>
      <c r="B574" s="49" t="s">
        <v>21</v>
      </c>
      <c r="C574" s="49" t="s">
        <v>259</v>
      </c>
      <c r="D574" s="13" t="s">
        <v>262</v>
      </c>
      <c r="E574" s="49" t="s">
        <v>248</v>
      </c>
      <c r="F574" s="4" t="s">
        <v>52</v>
      </c>
      <c r="G574" s="16">
        <v>280</v>
      </c>
      <c r="H574" s="16">
        <v>280</v>
      </c>
      <c r="I574" s="16">
        <v>284</v>
      </c>
      <c r="J574" s="72" t="s">
        <v>249</v>
      </c>
      <c r="K574" s="34">
        <v>16019244.27</v>
      </c>
      <c r="L574" s="34">
        <v>18302119</v>
      </c>
      <c r="M574" s="34">
        <v>18302119.59</v>
      </c>
    </row>
    <row r="575" spans="1:13" ht="56.25">
      <c r="A575" s="44" t="s">
        <v>762</v>
      </c>
      <c r="B575" s="49" t="s">
        <v>21</v>
      </c>
      <c r="C575" s="49" t="s">
        <v>259</v>
      </c>
      <c r="D575" s="13" t="s">
        <v>263</v>
      </c>
      <c r="E575" s="49" t="s">
        <v>248</v>
      </c>
      <c r="F575" s="4" t="s">
        <v>52</v>
      </c>
      <c r="G575" s="16">
        <v>1</v>
      </c>
      <c r="H575" s="16">
        <v>1</v>
      </c>
      <c r="I575" s="16">
        <v>1</v>
      </c>
      <c r="J575" s="72" t="s">
        <v>249</v>
      </c>
      <c r="K575" s="34">
        <v>811454.09</v>
      </c>
      <c r="L575" s="34">
        <v>857222</v>
      </c>
      <c r="M575" s="34">
        <v>857222.37</v>
      </c>
    </row>
    <row r="576" spans="1:13" ht="56.25">
      <c r="A576" s="44" t="s">
        <v>763</v>
      </c>
      <c r="B576" s="49" t="s">
        <v>21</v>
      </c>
      <c r="C576" s="49" t="s">
        <v>264</v>
      </c>
      <c r="D576" s="13" t="s">
        <v>265</v>
      </c>
      <c r="E576" s="49" t="s">
        <v>248</v>
      </c>
      <c r="F576" s="4" t="s">
        <v>52</v>
      </c>
      <c r="G576" s="16">
        <v>1302</v>
      </c>
      <c r="H576" s="16">
        <v>1193</v>
      </c>
      <c r="I576" s="16">
        <v>1192</v>
      </c>
      <c r="J576" s="72" t="s">
        <v>266</v>
      </c>
      <c r="K576" s="34">
        <v>527767192.86000001</v>
      </c>
      <c r="L576" s="34">
        <v>496645892</v>
      </c>
      <c r="M576" s="34">
        <v>497645892.38</v>
      </c>
    </row>
    <row r="577" spans="1:13" ht="56.25">
      <c r="A577" s="44" t="s">
        <v>764</v>
      </c>
      <c r="B577" s="49" t="s">
        <v>21</v>
      </c>
      <c r="C577" s="49" t="s">
        <v>264</v>
      </c>
      <c r="D577" s="13" t="s">
        <v>267</v>
      </c>
      <c r="E577" s="49" t="s">
        <v>248</v>
      </c>
      <c r="F577" s="4" t="s">
        <v>52</v>
      </c>
      <c r="G577" s="16">
        <v>738</v>
      </c>
      <c r="H577" s="16">
        <v>726</v>
      </c>
      <c r="I577" s="16">
        <v>708</v>
      </c>
      <c r="J577" s="72" t="s">
        <v>266</v>
      </c>
      <c r="K577" s="34">
        <v>310117271.13999999</v>
      </c>
      <c r="L577" s="34">
        <v>312677470</v>
      </c>
      <c r="M577" s="34">
        <v>312677470.36000001</v>
      </c>
    </row>
    <row r="578" spans="1:13" ht="56.25">
      <c r="A578" s="44" t="s">
        <v>765</v>
      </c>
      <c r="B578" s="49" t="s">
        <v>21</v>
      </c>
      <c r="C578" s="49" t="s">
        <v>264</v>
      </c>
      <c r="D578" s="13" t="s">
        <v>268</v>
      </c>
      <c r="E578" s="49" t="s">
        <v>248</v>
      </c>
      <c r="F578" s="4" t="s">
        <v>52</v>
      </c>
      <c r="G578" s="16">
        <v>0</v>
      </c>
      <c r="H578" s="16">
        <v>16</v>
      </c>
      <c r="I578" s="16">
        <v>16</v>
      </c>
      <c r="J578" s="72" t="s">
        <v>266</v>
      </c>
      <c r="K578" s="34">
        <v>0</v>
      </c>
      <c r="L578" s="34">
        <v>39217167.5</v>
      </c>
      <c r="M578" s="34">
        <v>40922307.159999996</v>
      </c>
    </row>
    <row r="579" spans="1:13" ht="56.25">
      <c r="A579" s="44" t="s">
        <v>766</v>
      </c>
      <c r="B579" s="49" t="s">
        <v>21</v>
      </c>
      <c r="C579" s="49" t="s">
        <v>264</v>
      </c>
      <c r="D579" s="13" t="s">
        <v>269</v>
      </c>
      <c r="E579" s="49" t="s">
        <v>248</v>
      </c>
      <c r="F579" s="4" t="s">
        <v>52</v>
      </c>
      <c r="G579" s="16">
        <v>0</v>
      </c>
      <c r="H579" s="16">
        <v>47</v>
      </c>
      <c r="I579" s="16">
        <v>47</v>
      </c>
      <c r="J579" s="72" t="s">
        <v>266</v>
      </c>
      <c r="K579" s="34">
        <v>0</v>
      </c>
      <c r="L579" s="34">
        <v>72361335.5</v>
      </c>
      <c r="M579" s="34">
        <v>69849572.099999994</v>
      </c>
    </row>
    <row r="580" spans="1:13" ht="69" customHeight="1">
      <c r="A580" s="44" t="s">
        <v>767</v>
      </c>
      <c r="B580" s="49" t="s">
        <v>21</v>
      </c>
      <c r="C580" s="49" t="s">
        <v>270</v>
      </c>
      <c r="D580" s="13" t="s">
        <v>271</v>
      </c>
      <c r="E580" s="49" t="s">
        <v>272</v>
      </c>
      <c r="F580" s="4" t="s">
        <v>52</v>
      </c>
      <c r="G580" s="16">
        <v>400</v>
      </c>
      <c r="H580" s="16">
        <v>400</v>
      </c>
      <c r="I580" s="16">
        <v>393</v>
      </c>
      <c r="J580" s="72" t="s">
        <v>273</v>
      </c>
      <c r="K580" s="34">
        <v>6517240</v>
      </c>
      <c r="L580" s="34">
        <v>6517240</v>
      </c>
      <c r="M580" s="34">
        <v>6517240</v>
      </c>
    </row>
    <row r="581" spans="1:13" ht="93.75">
      <c r="A581" s="44" t="s">
        <v>768</v>
      </c>
      <c r="B581" s="49" t="s">
        <v>21</v>
      </c>
      <c r="C581" s="49" t="s">
        <v>274</v>
      </c>
      <c r="D581" s="13" t="s">
        <v>275</v>
      </c>
      <c r="E581" s="49" t="s">
        <v>272</v>
      </c>
      <c r="F581" s="4" t="s">
        <v>52</v>
      </c>
      <c r="G581" s="54">
        <v>240</v>
      </c>
      <c r="H581" s="16">
        <v>240</v>
      </c>
      <c r="I581" s="16">
        <v>251</v>
      </c>
      <c r="J581" s="72" t="s">
        <v>276</v>
      </c>
      <c r="K581" s="34">
        <v>8595385</v>
      </c>
      <c r="L581" s="34">
        <v>8595385</v>
      </c>
      <c r="M581" s="34">
        <v>8595385</v>
      </c>
    </row>
    <row r="582" spans="1:13" ht="28.5" customHeight="1">
      <c r="A582" s="61">
        <v>5</v>
      </c>
      <c r="B582" s="63" t="s">
        <v>22</v>
      </c>
      <c r="C582" s="64"/>
      <c r="D582" s="65"/>
      <c r="E582" s="64"/>
      <c r="F582" s="65"/>
      <c r="G582" s="65"/>
      <c r="H582" s="65"/>
      <c r="I582" s="65"/>
      <c r="J582" s="61"/>
      <c r="K582" s="6">
        <f>SUM(K583:K605)</f>
        <v>1319032619</v>
      </c>
      <c r="L582" s="6">
        <f>SUM(L583:L605)</f>
        <v>1388178486</v>
      </c>
      <c r="M582" s="6">
        <f>SUM(M583:M605)</f>
        <v>1398186285</v>
      </c>
    </row>
    <row r="583" spans="1:13" ht="93.75">
      <c r="A583" s="52" t="s">
        <v>730</v>
      </c>
      <c r="B583" s="49" t="s">
        <v>22</v>
      </c>
      <c r="C583" s="49" t="s">
        <v>528</v>
      </c>
      <c r="D583" s="54" t="s">
        <v>280</v>
      </c>
      <c r="E583" s="49" t="s">
        <v>217</v>
      </c>
      <c r="F583" s="4" t="s">
        <v>529</v>
      </c>
      <c r="G583" s="16">
        <v>8980</v>
      </c>
      <c r="H583" s="16">
        <v>8980</v>
      </c>
      <c r="I583" s="16">
        <v>8980</v>
      </c>
      <c r="J583" s="72" t="s">
        <v>530</v>
      </c>
      <c r="K583" s="36">
        <v>6049283</v>
      </c>
      <c r="L583" s="66">
        <v>6384121</v>
      </c>
      <c r="M583" s="36">
        <v>6664611</v>
      </c>
    </row>
    <row r="584" spans="1:13" ht="37.5" customHeight="1">
      <c r="A584" s="52" t="s">
        <v>731</v>
      </c>
      <c r="B584" s="49" t="s">
        <v>22</v>
      </c>
      <c r="C584" s="75" t="s">
        <v>531</v>
      </c>
      <c r="D584" s="84" t="s">
        <v>532</v>
      </c>
      <c r="E584" s="75" t="s">
        <v>533</v>
      </c>
      <c r="F584" s="89" t="s">
        <v>52</v>
      </c>
      <c r="G584" s="90">
        <v>783</v>
      </c>
      <c r="H584" s="90">
        <v>783</v>
      </c>
      <c r="I584" s="90">
        <v>780</v>
      </c>
      <c r="J584" s="72" t="s">
        <v>534</v>
      </c>
      <c r="K584" s="36">
        <v>186988909</v>
      </c>
      <c r="L584" s="36">
        <v>191879652.34999999</v>
      </c>
      <c r="M584" s="36">
        <v>191879652.34999999</v>
      </c>
    </row>
    <row r="585" spans="1:13" ht="335.25" customHeight="1">
      <c r="A585" s="52" t="s">
        <v>732</v>
      </c>
      <c r="B585" s="49" t="s">
        <v>22</v>
      </c>
      <c r="C585" s="75"/>
      <c r="D585" s="84"/>
      <c r="E585" s="75"/>
      <c r="F585" s="89"/>
      <c r="G585" s="90"/>
      <c r="H585" s="90"/>
      <c r="I585" s="90"/>
      <c r="J585" s="72" t="s">
        <v>535</v>
      </c>
      <c r="K585" s="36">
        <v>617</v>
      </c>
      <c r="L585" s="36">
        <v>617</v>
      </c>
      <c r="M585" s="36">
        <v>617</v>
      </c>
    </row>
    <row r="586" spans="1:13" ht="37.5">
      <c r="A586" s="52" t="s">
        <v>733</v>
      </c>
      <c r="B586" s="49" t="s">
        <v>22</v>
      </c>
      <c r="C586" s="49" t="s">
        <v>422</v>
      </c>
      <c r="D586" s="54" t="s">
        <v>536</v>
      </c>
      <c r="E586" s="49" t="s">
        <v>537</v>
      </c>
      <c r="F586" s="4" t="s">
        <v>218</v>
      </c>
      <c r="G586" s="8">
        <v>0</v>
      </c>
      <c r="H586" s="8">
        <v>19200</v>
      </c>
      <c r="I586" s="8">
        <v>19200</v>
      </c>
      <c r="J586" s="72" t="s">
        <v>534</v>
      </c>
      <c r="K586" s="40">
        <v>0</v>
      </c>
      <c r="L586" s="21">
        <v>10122365.65</v>
      </c>
      <c r="M586" s="36">
        <v>10122365.65</v>
      </c>
    </row>
    <row r="587" spans="1:13" ht="206.25">
      <c r="A587" s="52" t="s">
        <v>734</v>
      </c>
      <c r="B587" s="49" t="s">
        <v>22</v>
      </c>
      <c r="C587" s="49" t="s">
        <v>538</v>
      </c>
      <c r="D587" s="54" t="s">
        <v>539</v>
      </c>
      <c r="E587" s="49" t="s">
        <v>537</v>
      </c>
      <c r="F587" s="4" t="s">
        <v>218</v>
      </c>
      <c r="G587" s="33">
        <v>1093087.52</v>
      </c>
      <c r="H587" s="33">
        <v>1084975.19</v>
      </c>
      <c r="I587" s="33">
        <v>1043942.55</v>
      </c>
      <c r="J587" s="72" t="s">
        <v>540</v>
      </c>
      <c r="K587" s="36">
        <v>355640544</v>
      </c>
      <c r="L587" s="36">
        <v>368881416</v>
      </c>
      <c r="M587" s="36">
        <v>369991711</v>
      </c>
    </row>
    <row r="588" spans="1:13" ht="37.5" customHeight="1">
      <c r="A588" s="91" t="s">
        <v>735</v>
      </c>
      <c r="B588" s="75" t="s">
        <v>22</v>
      </c>
      <c r="C588" s="75" t="s">
        <v>541</v>
      </c>
      <c r="D588" s="84" t="s">
        <v>542</v>
      </c>
      <c r="E588" s="75" t="s">
        <v>543</v>
      </c>
      <c r="F588" s="89" t="s">
        <v>75</v>
      </c>
      <c r="G588" s="80">
        <v>565730</v>
      </c>
      <c r="H588" s="90">
        <v>565730</v>
      </c>
      <c r="I588" s="90">
        <v>618673</v>
      </c>
      <c r="J588" s="72" t="s">
        <v>544</v>
      </c>
      <c r="K588" s="41">
        <v>87515961</v>
      </c>
      <c r="L588" s="41">
        <v>87515961</v>
      </c>
      <c r="M588" s="41">
        <v>87789941</v>
      </c>
    </row>
    <row r="589" spans="1:13">
      <c r="A589" s="91"/>
      <c r="B589" s="75"/>
      <c r="C589" s="75"/>
      <c r="D589" s="84"/>
      <c r="E589" s="75"/>
      <c r="F589" s="89"/>
      <c r="G589" s="80"/>
      <c r="H589" s="90"/>
      <c r="I589" s="90"/>
      <c r="J589" s="72" t="s">
        <v>545</v>
      </c>
      <c r="K589" s="41">
        <v>1800</v>
      </c>
      <c r="L589" s="41">
        <v>1800</v>
      </c>
      <c r="M589" s="41">
        <v>1800</v>
      </c>
    </row>
    <row r="590" spans="1:13" ht="75">
      <c r="A590" s="52" t="s">
        <v>736</v>
      </c>
      <c r="B590" s="49" t="s">
        <v>22</v>
      </c>
      <c r="C590" s="49" t="s">
        <v>546</v>
      </c>
      <c r="D590" s="54" t="s">
        <v>547</v>
      </c>
      <c r="E590" s="49" t="s">
        <v>527</v>
      </c>
      <c r="F590" s="4" t="s">
        <v>75</v>
      </c>
      <c r="G590" s="16">
        <v>6400</v>
      </c>
      <c r="H590" s="16">
        <v>6400</v>
      </c>
      <c r="I590" s="16">
        <v>6400</v>
      </c>
      <c r="J590" s="72" t="s">
        <v>544</v>
      </c>
      <c r="K590" s="41">
        <v>9703851</v>
      </c>
      <c r="L590" s="41">
        <v>9703851</v>
      </c>
      <c r="M590" s="41">
        <v>9703851</v>
      </c>
    </row>
    <row r="591" spans="1:13" ht="37.5">
      <c r="A591" s="52" t="s">
        <v>737</v>
      </c>
      <c r="B591" s="49" t="s">
        <v>22</v>
      </c>
      <c r="C591" s="49" t="s">
        <v>525</v>
      </c>
      <c r="D591" s="54" t="s">
        <v>548</v>
      </c>
      <c r="E591" s="49" t="s">
        <v>527</v>
      </c>
      <c r="F591" s="4" t="s">
        <v>75</v>
      </c>
      <c r="G591" s="16">
        <v>6400</v>
      </c>
      <c r="H591" s="16">
        <v>6400</v>
      </c>
      <c r="I591" s="16">
        <v>6400</v>
      </c>
      <c r="J591" s="72" t="s">
        <v>544</v>
      </c>
      <c r="K591" s="41">
        <v>4495914</v>
      </c>
      <c r="L591" s="41">
        <v>4495914</v>
      </c>
      <c r="M591" s="41">
        <v>4495914</v>
      </c>
    </row>
    <row r="592" spans="1:13" ht="37.5">
      <c r="A592" s="52" t="s">
        <v>738</v>
      </c>
      <c r="B592" s="49" t="s">
        <v>22</v>
      </c>
      <c r="C592" s="49" t="s">
        <v>549</v>
      </c>
      <c r="D592" s="54" t="s">
        <v>550</v>
      </c>
      <c r="E592" s="49" t="s">
        <v>551</v>
      </c>
      <c r="F592" s="4" t="s">
        <v>52</v>
      </c>
      <c r="G592" s="16">
        <v>633100</v>
      </c>
      <c r="H592" s="16">
        <v>633100</v>
      </c>
      <c r="I592" s="16">
        <v>922576</v>
      </c>
      <c r="J592" s="72" t="s">
        <v>552</v>
      </c>
      <c r="K592" s="41">
        <v>122685032</v>
      </c>
      <c r="L592" s="41">
        <v>129156828</v>
      </c>
      <c r="M592" s="41">
        <v>135382915.5</v>
      </c>
    </row>
    <row r="593" spans="1:13" ht="75">
      <c r="A593" s="52" t="s">
        <v>739</v>
      </c>
      <c r="B593" s="49" t="s">
        <v>22</v>
      </c>
      <c r="C593" s="49" t="s">
        <v>553</v>
      </c>
      <c r="D593" s="54" t="s">
        <v>554</v>
      </c>
      <c r="E593" s="49" t="s">
        <v>555</v>
      </c>
      <c r="F593" s="4" t="s">
        <v>75</v>
      </c>
      <c r="G593" s="16">
        <v>652091</v>
      </c>
      <c r="H593" s="16">
        <v>652091</v>
      </c>
      <c r="I593" s="16">
        <v>652399</v>
      </c>
      <c r="J593" s="72" t="s">
        <v>552</v>
      </c>
      <c r="K593" s="41">
        <v>122685033</v>
      </c>
      <c r="L593" s="41">
        <v>129156828</v>
      </c>
      <c r="M593" s="41">
        <v>132648200.5</v>
      </c>
    </row>
    <row r="594" spans="1:13" ht="75">
      <c r="A594" s="52" t="s">
        <v>740</v>
      </c>
      <c r="B594" s="49" t="s">
        <v>22</v>
      </c>
      <c r="C594" s="49" t="s">
        <v>556</v>
      </c>
      <c r="D594" s="54" t="s">
        <v>557</v>
      </c>
      <c r="E594" s="49" t="s">
        <v>558</v>
      </c>
      <c r="F594" s="4" t="s">
        <v>149</v>
      </c>
      <c r="G594" s="16">
        <v>10</v>
      </c>
      <c r="H594" s="16">
        <v>10</v>
      </c>
      <c r="I594" s="16">
        <v>9</v>
      </c>
      <c r="J594" s="72" t="s">
        <v>559</v>
      </c>
      <c r="K594" s="41">
        <v>63965545</v>
      </c>
      <c r="L594" s="41">
        <v>68452520</v>
      </c>
      <c r="M594" s="41">
        <v>68452520</v>
      </c>
    </row>
    <row r="595" spans="1:13" ht="37.5">
      <c r="A595" s="52" t="s">
        <v>741</v>
      </c>
      <c r="B595" s="49" t="s">
        <v>22</v>
      </c>
      <c r="C595" s="49" t="s">
        <v>560</v>
      </c>
      <c r="D595" s="54" t="s">
        <v>561</v>
      </c>
      <c r="E595" s="49" t="s">
        <v>562</v>
      </c>
      <c r="F595" s="4" t="s">
        <v>52</v>
      </c>
      <c r="G595" s="16">
        <v>202510</v>
      </c>
      <c r="H595" s="16">
        <v>202510</v>
      </c>
      <c r="I595" s="16">
        <v>161944</v>
      </c>
      <c r="J595" s="72" t="s">
        <v>559</v>
      </c>
      <c r="K595" s="41">
        <v>63965546</v>
      </c>
      <c r="L595" s="41">
        <v>68452520</v>
      </c>
      <c r="M595" s="41">
        <v>66255686</v>
      </c>
    </row>
    <row r="596" spans="1:13" ht="56.25">
      <c r="A596" s="52" t="s">
        <v>742</v>
      </c>
      <c r="B596" s="49" t="s">
        <v>22</v>
      </c>
      <c r="C596" s="49" t="s">
        <v>521</v>
      </c>
      <c r="D596" s="54" t="s">
        <v>563</v>
      </c>
      <c r="E596" s="49" t="s">
        <v>558</v>
      </c>
      <c r="F596" s="4" t="s">
        <v>149</v>
      </c>
      <c r="G596" s="16">
        <v>300</v>
      </c>
      <c r="H596" s="16">
        <v>300</v>
      </c>
      <c r="I596" s="16">
        <v>384</v>
      </c>
      <c r="J596" s="72" t="s">
        <v>559</v>
      </c>
      <c r="K596" s="41">
        <v>87023853</v>
      </c>
      <c r="L596" s="41">
        <v>91249147</v>
      </c>
      <c r="M596" s="41">
        <v>91249146.900000006</v>
      </c>
    </row>
    <row r="597" spans="1:13" ht="45" customHeight="1">
      <c r="A597" s="52" t="s">
        <v>743</v>
      </c>
      <c r="B597" s="49" t="s">
        <v>22</v>
      </c>
      <c r="C597" s="49" t="s">
        <v>564</v>
      </c>
      <c r="D597" s="54" t="s">
        <v>565</v>
      </c>
      <c r="E597" s="49" t="s">
        <v>566</v>
      </c>
      <c r="F597" s="4" t="s">
        <v>52</v>
      </c>
      <c r="G597" s="16">
        <v>253330</v>
      </c>
      <c r="H597" s="16">
        <v>253330</v>
      </c>
      <c r="I597" s="16">
        <v>148724</v>
      </c>
      <c r="J597" s="72" t="s">
        <v>559</v>
      </c>
      <c r="K597" s="41">
        <v>93137401</v>
      </c>
      <c r="L597" s="41">
        <v>102302981</v>
      </c>
      <c r="M597" s="41">
        <v>102302981.09999999</v>
      </c>
    </row>
    <row r="598" spans="1:13" ht="62.25" customHeight="1">
      <c r="A598" s="52" t="s">
        <v>744</v>
      </c>
      <c r="B598" s="49" t="s">
        <v>22</v>
      </c>
      <c r="C598" s="49" t="s">
        <v>567</v>
      </c>
      <c r="D598" s="11" t="s">
        <v>568</v>
      </c>
      <c r="E598" s="49" t="s">
        <v>569</v>
      </c>
      <c r="F598" s="4" t="s">
        <v>149</v>
      </c>
      <c r="G598" s="16">
        <v>7400</v>
      </c>
      <c r="H598" s="16">
        <v>7400</v>
      </c>
      <c r="I598" s="16">
        <v>7384</v>
      </c>
      <c r="J598" s="73" t="s">
        <v>570</v>
      </c>
      <c r="K598" s="41">
        <v>23921896</v>
      </c>
      <c r="L598" s="41">
        <v>25081703</v>
      </c>
      <c r="M598" s="41">
        <v>25081703</v>
      </c>
    </row>
    <row r="599" spans="1:13" ht="37.5" customHeight="1">
      <c r="A599" s="91" t="s">
        <v>745</v>
      </c>
      <c r="B599" s="75" t="s">
        <v>22</v>
      </c>
      <c r="C599" s="75" t="s">
        <v>571</v>
      </c>
      <c r="D599" s="84" t="s">
        <v>572</v>
      </c>
      <c r="E599" s="75" t="s">
        <v>573</v>
      </c>
      <c r="F599" s="89" t="s">
        <v>149</v>
      </c>
      <c r="G599" s="80">
        <v>230</v>
      </c>
      <c r="H599" s="80">
        <v>230</v>
      </c>
      <c r="I599" s="80">
        <v>230</v>
      </c>
      <c r="J599" s="73" t="s">
        <v>574</v>
      </c>
      <c r="K599" s="41">
        <v>600</v>
      </c>
      <c r="L599" s="41"/>
      <c r="M599" s="41"/>
    </row>
    <row r="600" spans="1:13" ht="26.25" customHeight="1">
      <c r="A600" s="91"/>
      <c r="B600" s="75"/>
      <c r="C600" s="75"/>
      <c r="D600" s="84"/>
      <c r="E600" s="75"/>
      <c r="F600" s="89"/>
      <c r="G600" s="80"/>
      <c r="H600" s="80"/>
      <c r="I600" s="80"/>
      <c r="J600" s="72" t="s">
        <v>575</v>
      </c>
      <c r="K600" s="41">
        <v>70350102</v>
      </c>
      <c r="L600" s="41">
        <v>72759105</v>
      </c>
      <c r="M600" s="41">
        <v>72759105</v>
      </c>
    </row>
    <row r="601" spans="1:13" ht="75">
      <c r="A601" s="52" t="s">
        <v>746</v>
      </c>
      <c r="B601" s="49" t="s">
        <v>22</v>
      </c>
      <c r="C601" s="49" t="s">
        <v>556</v>
      </c>
      <c r="D601" s="54" t="s">
        <v>576</v>
      </c>
      <c r="E601" s="49" t="s">
        <v>577</v>
      </c>
      <c r="F601" s="4" t="s">
        <v>149</v>
      </c>
      <c r="G601" s="16">
        <v>4</v>
      </c>
      <c r="H601" s="16">
        <v>4</v>
      </c>
      <c r="I601" s="16">
        <v>4</v>
      </c>
      <c r="J601" s="72" t="s">
        <v>578</v>
      </c>
      <c r="K601" s="41">
        <v>6678271</v>
      </c>
      <c r="L601" s="41">
        <v>6937016</v>
      </c>
      <c r="M601" s="41">
        <v>6937016</v>
      </c>
    </row>
    <row r="602" spans="1:13" ht="45.75" customHeight="1">
      <c r="A602" s="52" t="s">
        <v>747</v>
      </c>
      <c r="B602" s="49" t="s">
        <v>22</v>
      </c>
      <c r="C602" s="49" t="s">
        <v>560</v>
      </c>
      <c r="D602" s="54" t="s">
        <v>579</v>
      </c>
      <c r="E602" s="49" t="s">
        <v>566</v>
      </c>
      <c r="F602" s="4" t="s">
        <v>52</v>
      </c>
      <c r="G602" s="16">
        <v>11660</v>
      </c>
      <c r="H602" s="16">
        <v>11660</v>
      </c>
      <c r="I602" s="16">
        <v>11028</v>
      </c>
      <c r="J602" s="72" t="s">
        <v>578</v>
      </c>
      <c r="K602" s="41">
        <v>6678272</v>
      </c>
      <c r="L602" s="41">
        <v>6937016</v>
      </c>
      <c r="M602" s="41">
        <v>6937016</v>
      </c>
    </row>
    <row r="603" spans="1:13" ht="37.5" customHeight="1">
      <c r="A603" s="52" t="s">
        <v>748</v>
      </c>
      <c r="B603" s="49" t="s">
        <v>22</v>
      </c>
      <c r="C603" s="49" t="s">
        <v>580</v>
      </c>
      <c r="D603" s="54" t="s">
        <v>581</v>
      </c>
      <c r="E603" s="49" t="s">
        <v>582</v>
      </c>
      <c r="F603" s="4" t="s">
        <v>149</v>
      </c>
      <c r="G603" s="16">
        <v>81000</v>
      </c>
      <c r="H603" s="16">
        <v>81000</v>
      </c>
      <c r="I603" s="16">
        <v>80067</v>
      </c>
      <c r="J603" s="72" t="s">
        <v>583</v>
      </c>
      <c r="K603" s="41">
        <v>6035351</v>
      </c>
      <c r="L603" s="41">
        <v>6965699.2000000002</v>
      </c>
      <c r="M603" s="41">
        <v>7618245.2000000002</v>
      </c>
    </row>
    <row r="604" spans="1:13" ht="18.75" customHeight="1">
      <c r="A604" s="91" t="s">
        <v>749</v>
      </c>
      <c r="B604" s="75" t="s">
        <v>22</v>
      </c>
      <c r="C604" s="75" t="s">
        <v>584</v>
      </c>
      <c r="D604" s="84" t="s">
        <v>585</v>
      </c>
      <c r="E604" s="75" t="s">
        <v>586</v>
      </c>
      <c r="F604" s="89" t="s">
        <v>149</v>
      </c>
      <c r="G604" s="80">
        <v>4</v>
      </c>
      <c r="H604" s="80">
        <v>4</v>
      </c>
      <c r="I604" s="80">
        <v>4</v>
      </c>
      <c r="J604" s="72" t="s">
        <v>587</v>
      </c>
      <c r="K604" s="41">
        <v>50</v>
      </c>
      <c r="L604" s="41"/>
      <c r="M604" s="41"/>
    </row>
    <row r="605" spans="1:13" ht="21.75" customHeight="1">
      <c r="A605" s="91"/>
      <c r="B605" s="75"/>
      <c r="C605" s="75"/>
      <c r="D605" s="84"/>
      <c r="E605" s="75"/>
      <c r="F605" s="89"/>
      <c r="G605" s="80"/>
      <c r="H605" s="80"/>
      <c r="I605" s="80"/>
      <c r="J605" s="72" t="s">
        <v>583</v>
      </c>
      <c r="K605" s="41">
        <v>1508788</v>
      </c>
      <c r="L605" s="41">
        <v>1741424.8</v>
      </c>
      <c r="M605" s="41">
        <v>1911286.8</v>
      </c>
    </row>
    <row r="606" spans="1:13" ht="27" customHeight="1">
      <c r="A606" s="61">
        <v>6</v>
      </c>
      <c r="B606" s="104" t="s">
        <v>23</v>
      </c>
      <c r="C606" s="104"/>
      <c r="D606" s="104"/>
      <c r="E606" s="104"/>
      <c r="F606" s="104"/>
      <c r="G606" s="104"/>
      <c r="H606" s="104"/>
      <c r="I606" s="104"/>
      <c r="J606" s="104"/>
      <c r="K606" s="6">
        <v>368491</v>
      </c>
      <c r="L606" s="6">
        <v>368491</v>
      </c>
      <c r="M606" s="6">
        <v>368491</v>
      </c>
    </row>
    <row r="607" spans="1:13" ht="56.25">
      <c r="A607" s="52" t="s">
        <v>466</v>
      </c>
      <c r="B607" s="67" t="s">
        <v>23</v>
      </c>
      <c r="C607" s="49" t="s">
        <v>279</v>
      </c>
      <c r="D607" s="4" t="s">
        <v>280</v>
      </c>
      <c r="E607" s="49" t="s">
        <v>217</v>
      </c>
      <c r="F607" s="4" t="s">
        <v>218</v>
      </c>
      <c r="G607" s="8">
        <v>6507</v>
      </c>
      <c r="H607" s="8">
        <v>6507</v>
      </c>
      <c r="I607" s="8">
        <v>6507</v>
      </c>
      <c r="J607" s="72" t="s">
        <v>281</v>
      </c>
      <c r="K607" s="9">
        <v>368491</v>
      </c>
      <c r="L607" s="9">
        <v>368491</v>
      </c>
      <c r="M607" s="9">
        <v>368491</v>
      </c>
    </row>
    <row r="608" spans="1:13" ht="27.75" customHeight="1">
      <c r="A608" s="61">
        <v>7</v>
      </c>
      <c r="B608" s="104" t="s">
        <v>24</v>
      </c>
      <c r="C608" s="104"/>
      <c r="D608" s="104"/>
      <c r="E608" s="104"/>
      <c r="F608" s="104"/>
      <c r="G608" s="104"/>
      <c r="H608" s="104"/>
      <c r="I608" s="104"/>
      <c r="J608" s="104"/>
      <c r="K608" s="6">
        <f>SUM(K609:K663)</f>
        <v>232894014</v>
      </c>
      <c r="L608" s="6">
        <f>SUM(L609:L663)</f>
        <v>247241027</v>
      </c>
      <c r="M608" s="6">
        <f>SUM(M609:M663)</f>
        <v>248654027</v>
      </c>
    </row>
    <row r="609" spans="1:13" ht="37.5">
      <c r="A609" s="52" t="s">
        <v>517</v>
      </c>
      <c r="B609" s="5" t="s">
        <v>24</v>
      </c>
      <c r="C609" s="38" t="s">
        <v>282</v>
      </c>
      <c r="D609" s="30" t="s">
        <v>283</v>
      </c>
      <c r="E609" s="38" t="s">
        <v>284</v>
      </c>
      <c r="F609" s="30" t="s">
        <v>61</v>
      </c>
      <c r="G609" s="31">
        <v>25</v>
      </c>
      <c r="H609" s="31">
        <v>35</v>
      </c>
      <c r="I609" s="31">
        <v>35</v>
      </c>
      <c r="J609" s="73" t="s">
        <v>285</v>
      </c>
      <c r="K609" s="27">
        <v>31766934</v>
      </c>
      <c r="L609" s="27">
        <v>40033534</v>
      </c>
      <c r="M609" s="27">
        <v>40033534</v>
      </c>
    </row>
    <row r="610" spans="1:13" ht="30" customHeight="1">
      <c r="A610" s="100" t="s">
        <v>689</v>
      </c>
      <c r="B610" s="93" t="s">
        <v>24</v>
      </c>
      <c r="C610" s="75" t="s">
        <v>237</v>
      </c>
      <c r="D610" s="98" t="s">
        <v>391</v>
      </c>
      <c r="E610" s="99" t="s">
        <v>239</v>
      </c>
      <c r="F610" s="97" t="s">
        <v>52</v>
      </c>
      <c r="G610" s="96">
        <v>195</v>
      </c>
      <c r="H610" s="96">
        <v>195</v>
      </c>
      <c r="I610" s="96">
        <v>195</v>
      </c>
      <c r="J610" s="73" t="s">
        <v>486</v>
      </c>
      <c r="K610" s="27">
        <v>17824645</v>
      </c>
      <c r="L610" s="28">
        <v>18382811</v>
      </c>
      <c r="M610" s="28">
        <v>18512520</v>
      </c>
    </row>
    <row r="611" spans="1:13" ht="29.25" customHeight="1">
      <c r="A611" s="100"/>
      <c r="B611" s="93"/>
      <c r="C611" s="75"/>
      <c r="D611" s="98"/>
      <c r="E611" s="99"/>
      <c r="F611" s="97"/>
      <c r="G611" s="96"/>
      <c r="H611" s="96"/>
      <c r="I611" s="96"/>
      <c r="J611" s="73" t="s">
        <v>487</v>
      </c>
      <c r="K611" s="27">
        <v>678183</v>
      </c>
      <c r="L611" s="28">
        <v>678183</v>
      </c>
      <c r="M611" s="27">
        <v>678183</v>
      </c>
    </row>
    <row r="612" spans="1:13" ht="28.5" customHeight="1">
      <c r="A612" s="100"/>
      <c r="B612" s="93"/>
      <c r="C612" s="75"/>
      <c r="D612" s="98"/>
      <c r="E612" s="99"/>
      <c r="F612" s="97"/>
      <c r="G612" s="96"/>
      <c r="H612" s="96"/>
      <c r="I612" s="96"/>
      <c r="J612" s="73" t="s">
        <v>588</v>
      </c>
      <c r="K612" s="27">
        <v>400</v>
      </c>
      <c r="L612" s="28">
        <v>400</v>
      </c>
      <c r="M612" s="28">
        <v>400</v>
      </c>
    </row>
    <row r="613" spans="1:13" ht="38.25" customHeight="1">
      <c r="A613" s="91" t="s">
        <v>690</v>
      </c>
      <c r="B613" s="93" t="s">
        <v>24</v>
      </c>
      <c r="C613" s="75" t="s">
        <v>237</v>
      </c>
      <c r="D613" s="98" t="s">
        <v>392</v>
      </c>
      <c r="E613" s="99" t="s">
        <v>239</v>
      </c>
      <c r="F613" s="97" t="s">
        <v>52</v>
      </c>
      <c r="G613" s="96">
        <v>11</v>
      </c>
      <c r="H613" s="96">
        <v>11</v>
      </c>
      <c r="I613" s="96">
        <v>11</v>
      </c>
      <c r="J613" s="73" t="s">
        <v>486</v>
      </c>
      <c r="K613" s="27">
        <v>510444</v>
      </c>
      <c r="L613" s="28">
        <v>526428</v>
      </c>
      <c r="M613" s="28">
        <v>530143</v>
      </c>
    </row>
    <row r="614" spans="1:13" ht="43.5" customHeight="1">
      <c r="A614" s="91"/>
      <c r="B614" s="93"/>
      <c r="C614" s="75"/>
      <c r="D614" s="98"/>
      <c r="E614" s="99"/>
      <c r="F614" s="97"/>
      <c r="G614" s="96"/>
      <c r="H614" s="96"/>
      <c r="I614" s="96"/>
      <c r="J614" s="73" t="s">
        <v>487</v>
      </c>
      <c r="K614" s="27">
        <v>17389</v>
      </c>
      <c r="L614" s="28">
        <v>17389</v>
      </c>
      <c r="M614" s="28">
        <v>17389</v>
      </c>
    </row>
    <row r="615" spans="1:13" ht="42" customHeight="1">
      <c r="A615" s="91" t="s">
        <v>691</v>
      </c>
      <c r="B615" s="93" t="s">
        <v>24</v>
      </c>
      <c r="C615" s="75" t="s">
        <v>237</v>
      </c>
      <c r="D615" s="98" t="s">
        <v>393</v>
      </c>
      <c r="E615" s="99" t="s">
        <v>239</v>
      </c>
      <c r="F615" s="97" t="s">
        <v>52</v>
      </c>
      <c r="G615" s="96">
        <v>96</v>
      </c>
      <c r="H615" s="96">
        <v>96</v>
      </c>
      <c r="I615" s="96">
        <v>96</v>
      </c>
      <c r="J615" s="73" t="s">
        <v>486</v>
      </c>
      <c r="K615" s="27">
        <v>8775210</v>
      </c>
      <c r="L615" s="28">
        <v>9049999</v>
      </c>
      <c r="M615" s="28">
        <v>9113856</v>
      </c>
    </row>
    <row r="616" spans="1:13" ht="41.25" customHeight="1">
      <c r="A616" s="91"/>
      <c r="B616" s="93"/>
      <c r="C616" s="75"/>
      <c r="D616" s="98"/>
      <c r="E616" s="99"/>
      <c r="F616" s="97"/>
      <c r="G616" s="96"/>
      <c r="H616" s="96"/>
      <c r="I616" s="96"/>
      <c r="J616" s="73" t="s">
        <v>487</v>
      </c>
      <c r="K616" s="27">
        <v>333875</v>
      </c>
      <c r="L616" s="28">
        <v>333875</v>
      </c>
      <c r="M616" s="28">
        <v>333875</v>
      </c>
    </row>
    <row r="617" spans="1:13" ht="75">
      <c r="A617" s="52" t="s">
        <v>692</v>
      </c>
      <c r="B617" s="5" t="s">
        <v>24</v>
      </c>
      <c r="C617" s="49" t="s">
        <v>237</v>
      </c>
      <c r="D617" s="29" t="s">
        <v>394</v>
      </c>
      <c r="E617" s="38" t="s">
        <v>239</v>
      </c>
      <c r="F617" s="30" t="s">
        <v>52</v>
      </c>
      <c r="G617" s="31">
        <v>4</v>
      </c>
      <c r="H617" s="31">
        <v>4</v>
      </c>
      <c r="I617" s="31">
        <v>4</v>
      </c>
      <c r="J617" s="73" t="s">
        <v>486</v>
      </c>
      <c r="K617" s="27">
        <v>35601</v>
      </c>
      <c r="L617" s="28">
        <v>36716</v>
      </c>
      <c r="M617" s="28">
        <v>36975</v>
      </c>
    </row>
    <row r="618" spans="1:13" ht="34.5" customHeight="1">
      <c r="A618" s="91" t="s">
        <v>693</v>
      </c>
      <c r="B618" s="93" t="s">
        <v>24</v>
      </c>
      <c r="C618" s="75" t="s">
        <v>237</v>
      </c>
      <c r="D618" s="98" t="s">
        <v>395</v>
      </c>
      <c r="E618" s="99" t="s">
        <v>239</v>
      </c>
      <c r="F618" s="97" t="s">
        <v>52</v>
      </c>
      <c r="G618" s="96">
        <v>101</v>
      </c>
      <c r="H618" s="96">
        <v>101</v>
      </c>
      <c r="I618" s="96">
        <v>101</v>
      </c>
      <c r="J618" s="73" t="s">
        <v>486</v>
      </c>
      <c r="K618" s="27">
        <v>9232252</v>
      </c>
      <c r="L618" s="28">
        <v>9521353</v>
      </c>
      <c r="M618" s="28">
        <v>9588536</v>
      </c>
    </row>
    <row r="619" spans="1:13" ht="43.5" customHeight="1">
      <c r="A619" s="91"/>
      <c r="B619" s="93"/>
      <c r="C619" s="75"/>
      <c r="D619" s="98"/>
      <c r="E619" s="99"/>
      <c r="F619" s="97"/>
      <c r="G619" s="96"/>
      <c r="H619" s="96"/>
      <c r="I619" s="96"/>
      <c r="J619" s="73" t="s">
        <v>487</v>
      </c>
      <c r="K619" s="27">
        <v>351264</v>
      </c>
      <c r="L619" s="28">
        <v>351264</v>
      </c>
      <c r="M619" s="28">
        <v>351264</v>
      </c>
    </row>
    <row r="620" spans="1:13" ht="45.75" customHeight="1">
      <c r="A620" s="91" t="s">
        <v>694</v>
      </c>
      <c r="B620" s="93" t="s">
        <v>24</v>
      </c>
      <c r="C620" s="75" t="s">
        <v>237</v>
      </c>
      <c r="D620" s="98" t="s">
        <v>396</v>
      </c>
      <c r="E620" s="99" t="s">
        <v>239</v>
      </c>
      <c r="F620" s="97" t="s">
        <v>52</v>
      </c>
      <c r="G620" s="96">
        <v>71</v>
      </c>
      <c r="H620" s="96">
        <v>71</v>
      </c>
      <c r="I620" s="96">
        <v>68</v>
      </c>
      <c r="J620" s="73" t="s">
        <v>486</v>
      </c>
      <c r="K620" s="27">
        <v>6489999</v>
      </c>
      <c r="L620" s="28">
        <v>6693229</v>
      </c>
      <c r="M620" s="28">
        <v>6740456</v>
      </c>
    </row>
    <row r="621" spans="1:13" ht="39" customHeight="1">
      <c r="A621" s="91"/>
      <c r="B621" s="93"/>
      <c r="C621" s="75"/>
      <c r="D621" s="98"/>
      <c r="E621" s="99"/>
      <c r="F621" s="97"/>
      <c r="G621" s="96"/>
      <c r="H621" s="96"/>
      <c r="I621" s="96"/>
      <c r="J621" s="73" t="s">
        <v>487</v>
      </c>
      <c r="K621" s="27">
        <v>246928</v>
      </c>
      <c r="L621" s="28">
        <v>246928</v>
      </c>
      <c r="M621" s="28">
        <v>246928</v>
      </c>
    </row>
    <row r="622" spans="1:13" ht="75">
      <c r="A622" s="52" t="s">
        <v>695</v>
      </c>
      <c r="B622" s="5" t="s">
        <v>24</v>
      </c>
      <c r="C622" s="49" t="s">
        <v>237</v>
      </c>
      <c r="D622" s="29" t="s">
        <v>397</v>
      </c>
      <c r="E622" s="38" t="s">
        <v>239</v>
      </c>
      <c r="F622" s="30" t="s">
        <v>52</v>
      </c>
      <c r="G622" s="31">
        <v>5</v>
      </c>
      <c r="H622" s="31">
        <v>5</v>
      </c>
      <c r="I622" s="31">
        <v>5</v>
      </c>
      <c r="J622" s="73" t="s">
        <v>486</v>
      </c>
      <c r="K622" s="27">
        <v>44501</v>
      </c>
      <c r="L622" s="32">
        <v>45895</v>
      </c>
      <c r="M622" s="32">
        <v>46219</v>
      </c>
    </row>
    <row r="623" spans="1:13" ht="42.75" customHeight="1">
      <c r="A623" s="91" t="s">
        <v>696</v>
      </c>
      <c r="B623" s="93" t="s">
        <v>24</v>
      </c>
      <c r="C623" s="75" t="s">
        <v>237</v>
      </c>
      <c r="D623" s="98" t="s">
        <v>398</v>
      </c>
      <c r="E623" s="99" t="s">
        <v>239</v>
      </c>
      <c r="F623" s="97" t="s">
        <v>52</v>
      </c>
      <c r="G623" s="96">
        <v>90</v>
      </c>
      <c r="H623" s="96">
        <v>90</v>
      </c>
      <c r="I623" s="96">
        <v>90</v>
      </c>
      <c r="J623" s="73" t="s">
        <v>486</v>
      </c>
      <c r="K623" s="27">
        <v>8226759</v>
      </c>
      <c r="L623" s="32">
        <v>8484374</v>
      </c>
      <c r="M623" s="32">
        <v>8544240</v>
      </c>
    </row>
    <row r="624" spans="1:13" ht="42.75" customHeight="1">
      <c r="A624" s="91"/>
      <c r="B624" s="93"/>
      <c r="C624" s="75"/>
      <c r="D624" s="98"/>
      <c r="E624" s="99"/>
      <c r="F624" s="97"/>
      <c r="G624" s="96"/>
      <c r="H624" s="96"/>
      <c r="I624" s="96"/>
      <c r="J624" s="73" t="s">
        <v>487</v>
      </c>
      <c r="K624" s="27">
        <v>313008</v>
      </c>
      <c r="L624" s="32">
        <v>313008</v>
      </c>
      <c r="M624" s="32">
        <v>313008</v>
      </c>
    </row>
    <row r="625" spans="1:13" ht="45.75" customHeight="1">
      <c r="A625" s="91" t="s">
        <v>697</v>
      </c>
      <c r="B625" s="93" t="s">
        <v>24</v>
      </c>
      <c r="C625" s="75" t="s">
        <v>237</v>
      </c>
      <c r="D625" s="98" t="s">
        <v>399</v>
      </c>
      <c r="E625" s="99" t="s">
        <v>239</v>
      </c>
      <c r="F625" s="97" t="s">
        <v>52</v>
      </c>
      <c r="G625" s="96">
        <v>97</v>
      </c>
      <c r="H625" s="96">
        <v>97</v>
      </c>
      <c r="I625" s="96">
        <v>97</v>
      </c>
      <c r="J625" s="73" t="s">
        <v>486</v>
      </c>
      <c r="K625" s="27">
        <v>8866619</v>
      </c>
      <c r="L625" s="28">
        <v>9144270</v>
      </c>
      <c r="M625" s="28">
        <v>9208792</v>
      </c>
    </row>
    <row r="626" spans="1:13" ht="41.25" customHeight="1">
      <c r="A626" s="91"/>
      <c r="B626" s="93"/>
      <c r="C626" s="75"/>
      <c r="D626" s="98"/>
      <c r="E626" s="99"/>
      <c r="F626" s="97"/>
      <c r="G626" s="96"/>
      <c r="H626" s="96"/>
      <c r="I626" s="96"/>
      <c r="J626" s="73" t="s">
        <v>487</v>
      </c>
      <c r="K626" s="27">
        <v>337353</v>
      </c>
      <c r="L626" s="28">
        <v>337353</v>
      </c>
      <c r="M626" s="28">
        <v>337353</v>
      </c>
    </row>
    <row r="627" spans="1:13" ht="39" customHeight="1">
      <c r="A627" s="91" t="s">
        <v>698</v>
      </c>
      <c r="B627" s="93" t="s">
        <v>24</v>
      </c>
      <c r="C627" s="75" t="s">
        <v>237</v>
      </c>
      <c r="D627" s="98" t="s">
        <v>400</v>
      </c>
      <c r="E627" s="99" t="s">
        <v>239</v>
      </c>
      <c r="F627" s="97" t="s">
        <v>52</v>
      </c>
      <c r="G627" s="96">
        <v>97</v>
      </c>
      <c r="H627" s="96">
        <v>97</v>
      </c>
      <c r="I627" s="96">
        <v>97</v>
      </c>
      <c r="J627" s="73" t="s">
        <v>486</v>
      </c>
      <c r="K627" s="27">
        <v>8866619</v>
      </c>
      <c r="L627" s="28">
        <v>9144270</v>
      </c>
      <c r="M627" s="28">
        <v>9208792</v>
      </c>
    </row>
    <row r="628" spans="1:13" ht="43.5" customHeight="1">
      <c r="A628" s="91"/>
      <c r="B628" s="93"/>
      <c r="C628" s="75"/>
      <c r="D628" s="98"/>
      <c r="E628" s="99"/>
      <c r="F628" s="97"/>
      <c r="G628" s="96"/>
      <c r="H628" s="96"/>
      <c r="I628" s="96"/>
      <c r="J628" s="73" t="s">
        <v>487</v>
      </c>
      <c r="K628" s="27">
        <v>337353</v>
      </c>
      <c r="L628" s="28">
        <v>337353</v>
      </c>
      <c r="M628" s="28">
        <v>337353</v>
      </c>
    </row>
    <row r="629" spans="1:13" ht="75">
      <c r="A629" s="52" t="s">
        <v>699</v>
      </c>
      <c r="B629" s="5" t="s">
        <v>24</v>
      </c>
      <c r="C629" s="49" t="s">
        <v>237</v>
      </c>
      <c r="D629" s="29" t="s">
        <v>401</v>
      </c>
      <c r="E629" s="38" t="s">
        <v>239</v>
      </c>
      <c r="F629" s="30" t="s">
        <v>52</v>
      </c>
      <c r="G629" s="31">
        <v>4</v>
      </c>
      <c r="H629" s="31">
        <v>4</v>
      </c>
      <c r="I629" s="31">
        <v>4</v>
      </c>
      <c r="J629" s="73" t="s">
        <v>486</v>
      </c>
      <c r="K629" s="27">
        <v>35601</v>
      </c>
      <c r="L629" s="32">
        <v>36716</v>
      </c>
      <c r="M629" s="32">
        <v>36975</v>
      </c>
    </row>
    <row r="630" spans="1:13" ht="48.75" customHeight="1">
      <c r="A630" s="91" t="s">
        <v>700</v>
      </c>
      <c r="B630" s="93" t="s">
        <v>24</v>
      </c>
      <c r="C630" s="75" t="s">
        <v>237</v>
      </c>
      <c r="D630" s="98" t="s">
        <v>402</v>
      </c>
      <c r="E630" s="99" t="s">
        <v>239</v>
      </c>
      <c r="F630" s="97" t="s">
        <v>52</v>
      </c>
      <c r="G630" s="96">
        <v>118</v>
      </c>
      <c r="H630" s="96">
        <v>118</v>
      </c>
      <c r="I630" s="96">
        <v>118</v>
      </c>
      <c r="J630" s="73" t="s">
        <v>486</v>
      </c>
      <c r="K630" s="27">
        <v>10786196</v>
      </c>
      <c r="L630" s="28">
        <v>11123957</v>
      </c>
      <c r="M630" s="28">
        <v>11202448</v>
      </c>
    </row>
    <row r="631" spans="1:13" ht="38.25" customHeight="1">
      <c r="A631" s="91"/>
      <c r="B631" s="93"/>
      <c r="C631" s="75"/>
      <c r="D631" s="98"/>
      <c r="E631" s="99"/>
      <c r="F631" s="97"/>
      <c r="G631" s="96"/>
      <c r="H631" s="96"/>
      <c r="I631" s="96"/>
      <c r="J631" s="73" t="s">
        <v>487</v>
      </c>
      <c r="K631" s="27">
        <v>410388</v>
      </c>
      <c r="L631" s="28">
        <v>410388</v>
      </c>
      <c r="M631" s="28">
        <v>410388</v>
      </c>
    </row>
    <row r="632" spans="1:13" ht="75">
      <c r="A632" s="52" t="s">
        <v>701</v>
      </c>
      <c r="B632" s="5" t="s">
        <v>24</v>
      </c>
      <c r="C632" s="49" t="s">
        <v>237</v>
      </c>
      <c r="D632" s="29" t="s">
        <v>403</v>
      </c>
      <c r="E632" s="38" t="s">
        <v>239</v>
      </c>
      <c r="F632" s="30" t="s">
        <v>52</v>
      </c>
      <c r="G632" s="31">
        <v>4</v>
      </c>
      <c r="H632" s="31">
        <v>4</v>
      </c>
      <c r="I632" s="31">
        <v>3</v>
      </c>
      <c r="J632" s="73" t="s">
        <v>486</v>
      </c>
      <c r="K632" s="27">
        <v>35601</v>
      </c>
      <c r="L632" s="28">
        <v>36716</v>
      </c>
      <c r="M632" s="28">
        <v>36975</v>
      </c>
    </row>
    <row r="633" spans="1:13" ht="42" customHeight="1">
      <c r="A633" s="91" t="s">
        <v>702</v>
      </c>
      <c r="B633" s="93" t="s">
        <v>24</v>
      </c>
      <c r="C633" s="75" t="s">
        <v>237</v>
      </c>
      <c r="D633" s="98" t="s">
        <v>404</v>
      </c>
      <c r="E633" s="99" t="s">
        <v>239</v>
      </c>
      <c r="F633" s="97" t="s">
        <v>52</v>
      </c>
      <c r="G633" s="96">
        <v>89</v>
      </c>
      <c r="H633" s="96">
        <v>89</v>
      </c>
      <c r="I633" s="96">
        <v>89</v>
      </c>
      <c r="J633" s="73" t="s">
        <v>486</v>
      </c>
      <c r="K633" s="27">
        <v>8135351</v>
      </c>
      <c r="L633" s="28">
        <v>8390103</v>
      </c>
      <c r="M633" s="28">
        <v>8449304</v>
      </c>
    </row>
    <row r="634" spans="1:13" ht="39" customHeight="1">
      <c r="A634" s="91"/>
      <c r="B634" s="93"/>
      <c r="C634" s="75"/>
      <c r="D634" s="98"/>
      <c r="E634" s="99"/>
      <c r="F634" s="97"/>
      <c r="G634" s="96"/>
      <c r="H634" s="96"/>
      <c r="I634" s="96"/>
      <c r="J634" s="73" t="s">
        <v>487</v>
      </c>
      <c r="K634" s="27">
        <v>309530</v>
      </c>
      <c r="L634" s="28">
        <v>309530</v>
      </c>
      <c r="M634" s="28">
        <v>309530</v>
      </c>
    </row>
    <row r="635" spans="1:13" ht="45.75" customHeight="1">
      <c r="A635" s="91" t="s">
        <v>703</v>
      </c>
      <c r="B635" s="93" t="s">
        <v>24</v>
      </c>
      <c r="C635" s="75" t="s">
        <v>237</v>
      </c>
      <c r="D635" s="98" t="s">
        <v>405</v>
      </c>
      <c r="E635" s="99" t="s">
        <v>239</v>
      </c>
      <c r="F635" s="97" t="s">
        <v>52</v>
      </c>
      <c r="G635" s="96">
        <v>76</v>
      </c>
      <c r="H635" s="96">
        <v>76</v>
      </c>
      <c r="I635" s="96">
        <v>76</v>
      </c>
      <c r="J635" s="73" t="s">
        <v>486</v>
      </c>
      <c r="K635" s="27">
        <v>6947041</v>
      </c>
      <c r="L635" s="28">
        <v>7164583</v>
      </c>
      <c r="M635" s="28">
        <v>7215136</v>
      </c>
    </row>
    <row r="636" spans="1:13" ht="41.25" customHeight="1">
      <c r="A636" s="91"/>
      <c r="B636" s="93"/>
      <c r="C636" s="75"/>
      <c r="D636" s="98"/>
      <c r="E636" s="99"/>
      <c r="F636" s="97"/>
      <c r="G636" s="96"/>
      <c r="H636" s="96"/>
      <c r="I636" s="96"/>
      <c r="J636" s="73" t="s">
        <v>487</v>
      </c>
      <c r="K636" s="27">
        <v>264317</v>
      </c>
      <c r="L636" s="28">
        <v>264317</v>
      </c>
      <c r="M636" s="28">
        <v>264317</v>
      </c>
    </row>
    <row r="637" spans="1:13" ht="75">
      <c r="A637" s="52" t="s">
        <v>704</v>
      </c>
      <c r="B637" s="5" t="s">
        <v>24</v>
      </c>
      <c r="C637" s="49" t="s">
        <v>237</v>
      </c>
      <c r="D637" s="29" t="s">
        <v>406</v>
      </c>
      <c r="E637" s="38" t="s">
        <v>239</v>
      </c>
      <c r="F637" s="30" t="s">
        <v>52</v>
      </c>
      <c r="G637" s="31">
        <v>3</v>
      </c>
      <c r="H637" s="31">
        <v>3</v>
      </c>
      <c r="I637" s="31">
        <v>3</v>
      </c>
      <c r="J637" s="73" t="s">
        <v>486</v>
      </c>
      <c r="K637" s="27">
        <v>24570</v>
      </c>
      <c r="L637" s="28">
        <v>25340</v>
      </c>
      <c r="M637" s="28">
        <v>25519</v>
      </c>
    </row>
    <row r="638" spans="1:13" ht="46.5" customHeight="1">
      <c r="A638" s="91" t="s">
        <v>705</v>
      </c>
      <c r="B638" s="93" t="s">
        <v>24</v>
      </c>
      <c r="C638" s="75" t="s">
        <v>237</v>
      </c>
      <c r="D638" s="98" t="s">
        <v>407</v>
      </c>
      <c r="E638" s="99" t="s">
        <v>239</v>
      </c>
      <c r="F638" s="97" t="s">
        <v>52</v>
      </c>
      <c r="G638" s="96">
        <v>63</v>
      </c>
      <c r="H638" s="96">
        <v>63</v>
      </c>
      <c r="I638" s="96">
        <v>62</v>
      </c>
      <c r="J638" s="73" t="s">
        <v>486</v>
      </c>
      <c r="K638" s="27">
        <v>5313476</v>
      </c>
      <c r="L638" s="28">
        <v>5479864</v>
      </c>
      <c r="M638" s="28">
        <v>5518530</v>
      </c>
    </row>
    <row r="639" spans="1:13" ht="39.75" customHeight="1">
      <c r="A639" s="91"/>
      <c r="B639" s="93"/>
      <c r="C639" s="75"/>
      <c r="D639" s="98"/>
      <c r="E639" s="99"/>
      <c r="F639" s="97"/>
      <c r="G639" s="96"/>
      <c r="H639" s="96"/>
      <c r="I639" s="96"/>
      <c r="J639" s="73" t="s">
        <v>487</v>
      </c>
      <c r="K639" s="27">
        <v>202164</v>
      </c>
      <c r="L639" s="28">
        <v>202164</v>
      </c>
      <c r="M639" s="28">
        <v>202164</v>
      </c>
    </row>
    <row r="640" spans="1:13" ht="46.5" customHeight="1">
      <c r="A640" s="91" t="s">
        <v>706</v>
      </c>
      <c r="B640" s="93" t="s">
        <v>24</v>
      </c>
      <c r="C640" s="75" t="s">
        <v>237</v>
      </c>
      <c r="D640" s="98" t="s">
        <v>408</v>
      </c>
      <c r="E640" s="99" t="s">
        <v>239</v>
      </c>
      <c r="F640" s="97" t="s">
        <v>52</v>
      </c>
      <c r="G640" s="96">
        <v>60</v>
      </c>
      <c r="H640" s="96">
        <v>60</v>
      </c>
      <c r="I640" s="96">
        <v>58</v>
      </c>
      <c r="J640" s="73" t="s">
        <v>486</v>
      </c>
      <c r="K640" s="27">
        <v>5484506</v>
      </c>
      <c r="L640" s="28">
        <v>5656249</v>
      </c>
      <c r="M640" s="28">
        <v>5696160</v>
      </c>
    </row>
    <row r="641" spans="1:13" ht="33.75" customHeight="1">
      <c r="A641" s="91"/>
      <c r="B641" s="93"/>
      <c r="C641" s="75"/>
      <c r="D641" s="98"/>
      <c r="E641" s="99"/>
      <c r="F641" s="97"/>
      <c r="G641" s="96"/>
      <c r="H641" s="96"/>
      <c r="I641" s="96"/>
      <c r="J641" s="73" t="s">
        <v>487</v>
      </c>
      <c r="K641" s="27">
        <v>208672</v>
      </c>
      <c r="L641" s="27">
        <v>208672</v>
      </c>
      <c r="M641" s="27">
        <v>208672</v>
      </c>
    </row>
    <row r="642" spans="1:13" ht="45.75" customHeight="1">
      <c r="A642" s="91" t="s">
        <v>707</v>
      </c>
      <c r="B642" s="93" t="s">
        <v>24</v>
      </c>
      <c r="C642" s="75" t="s">
        <v>237</v>
      </c>
      <c r="D642" s="98" t="s">
        <v>409</v>
      </c>
      <c r="E642" s="99" t="s">
        <v>239</v>
      </c>
      <c r="F642" s="97" t="s">
        <v>52</v>
      </c>
      <c r="G642" s="96">
        <v>141</v>
      </c>
      <c r="H642" s="96">
        <v>141</v>
      </c>
      <c r="I642" s="96">
        <v>140</v>
      </c>
      <c r="J642" s="73" t="s">
        <v>486</v>
      </c>
      <c r="K642" s="27">
        <v>12888590</v>
      </c>
      <c r="L642" s="28">
        <v>13292186</v>
      </c>
      <c r="M642" s="28">
        <v>13385976</v>
      </c>
    </row>
    <row r="643" spans="1:13" ht="37.5" customHeight="1">
      <c r="A643" s="91"/>
      <c r="B643" s="93"/>
      <c r="C643" s="75"/>
      <c r="D643" s="98"/>
      <c r="E643" s="99"/>
      <c r="F643" s="97"/>
      <c r="G643" s="96"/>
      <c r="H643" s="96"/>
      <c r="I643" s="96"/>
      <c r="J643" s="73" t="s">
        <v>487</v>
      </c>
      <c r="K643" s="27">
        <v>490378</v>
      </c>
      <c r="L643" s="28">
        <v>490378</v>
      </c>
      <c r="M643" s="28">
        <v>490378</v>
      </c>
    </row>
    <row r="644" spans="1:13" ht="42.75" customHeight="1">
      <c r="A644" s="91" t="s">
        <v>708</v>
      </c>
      <c r="B644" s="93" t="s">
        <v>24</v>
      </c>
      <c r="C644" s="75" t="s">
        <v>237</v>
      </c>
      <c r="D644" s="98" t="s">
        <v>410</v>
      </c>
      <c r="E644" s="99" t="s">
        <v>239</v>
      </c>
      <c r="F644" s="97" t="s">
        <v>52</v>
      </c>
      <c r="G644" s="96">
        <v>67</v>
      </c>
      <c r="H644" s="96">
        <v>67</v>
      </c>
      <c r="I644" s="96">
        <v>67</v>
      </c>
      <c r="J644" s="73" t="s">
        <v>486</v>
      </c>
      <c r="K644" s="27">
        <v>6124365</v>
      </c>
      <c r="L644" s="28">
        <v>6316145</v>
      </c>
      <c r="M644" s="28">
        <v>6360712</v>
      </c>
    </row>
    <row r="645" spans="1:13" ht="48" customHeight="1">
      <c r="A645" s="91"/>
      <c r="B645" s="93"/>
      <c r="C645" s="75"/>
      <c r="D645" s="98"/>
      <c r="E645" s="99"/>
      <c r="F645" s="97"/>
      <c r="G645" s="96"/>
      <c r="H645" s="96"/>
      <c r="I645" s="96"/>
      <c r="J645" s="73" t="s">
        <v>487</v>
      </c>
      <c r="K645" s="27">
        <v>233017</v>
      </c>
      <c r="L645" s="28">
        <v>233017</v>
      </c>
      <c r="M645" s="28">
        <v>233017</v>
      </c>
    </row>
    <row r="646" spans="1:13" ht="84.75" customHeight="1">
      <c r="A646" s="52" t="s">
        <v>709</v>
      </c>
      <c r="B646" s="5" t="s">
        <v>24</v>
      </c>
      <c r="C646" s="49" t="s">
        <v>237</v>
      </c>
      <c r="D646" s="29" t="s">
        <v>411</v>
      </c>
      <c r="E646" s="38" t="s">
        <v>239</v>
      </c>
      <c r="F646" s="30" t="s">
        <v>52</v>
      </c>
      <c r="G646" s="31">
        <v>2</v>
      </c>
      <c r="H646" s="31">
        <v>2</v>
      </c>
      <c r="I646" s="31">
        <v>2</v>
      </c>
      <c r="J646" s="73" t="s">
        <v>486</v>
      </c>
      <c r="K646" s="27">
        <v>17801</v>
      </c>
      <c r="L646" s="28">
        <v>18358</v>
      </c>
      <c r="M646" s="28">
        <v>18488</v>
      </c>
    </row>
    <row r="647" spans="1:13" ht="41.25" customHeight="1">
      <c r="A647" s="91" t="s">
        <v>710</v>
      </c>
      <c r="B647" s="93" t="s">
        <v>24</v>
      </c>
      <c r="C647" s="75" t="s">
        <v>237</v>
      </c>
      <c r="D647" s="98" t="s">
        <v>412</v>
      </c>
      <c r="E647" s="99" t="s">
        <v>239</v>
      </c>
      <c r="F647" s="97" t="s">
        <v>52</v>
      </c>
      <c r="G647" s="96">
        <v>21</v>
      </c>
      <c r="H647" s="96">
        <v>21</v>
      </c>
      <c r="I647" s="96">
        <v>20</v>
      </c>
      <c r="J647" s="73" t="s">
        <v>486</v>
      </c>
      <c r="K647" s="27">
        <v>1771159</v>
      </c>
      <c r="L647" s="27">
        <v>1826621</v>
      </c>
      <c r="M647" s="27">
        <v>1839510</v>
      </c>
    </row>
    <row r="648" spans="1:13" ht="36.75" customHeight="1">
      <c r="A648" s="91"/>
      <c r="B648" s="93"/>
      <c r="C648" s="75"/>
      <c r="D648" s="98"/>
      <c r="E648" s="99"/>
      <c r="F648" s="97"/>
      <c r="G648" s="96"/>
      <c r="H648" s="96"/>
      <c r="I648" s="96"/>
      <c r="J648" s="73" t="s">
        <v>487</v>
      </c>
      <c r="K648" s="27">
        <v>67388</v>
      </c>
      <c r="L648" s="27">
        <v>67388</v>
      </c>
      <c r="M648" s="27">
        <v>67388</v>
      </c>
    </row>
    <row r="649" spans="1:13" ht="43.5" customHeight="1">
      <c r="A649" s="91" t="s">
        <v>711</v>
      </c>
      <c r="B649" s="93" t="s">
        <v>24</v>
      </c>
      <c r="C649" s="75" t="s">
        <v>413</v>
      </c>
      <c r="D649" s="98" t="s">
        <v>414</v>
      </c>
      <c r="E649" s="99" t="s">
        <v>239</v>
      </c>
      <c r="F649" s="97" t="s">
        <v>52</v>
      </c>
      <c r="G649" s="96">
        <v>103</v>
      </c>
      <c r="H649" s="96">
        <v>103</v>
      </c>
      <c r="I649" s="96">
        <v>99</v>
      </c>
      <c r="J649" s="73" t="s">
        <v>486</v>
      </c>
      <c r="K649" s="27">
        <v>9161405</v>
      </c>
      <c r="L649" s="27">
        <v>9448288</v>
      </c>
      <c r="M649" s="27">
        <v>9514955</v>
      </c>
    </row>
    <row r="650" spans="1:13" ht="36" customHeight="1">
      <c r="A650" s="91"/>
      <c r="B650" s="93"/>
      <c r="C650" s="75"/>
      <c r="D650" s="98"/>
      <c r="E650" s="99"/>
      <c r="F650" s="97"/>
      <c r="G650" s="96"/>
      <c r="H650" s="96"/>
      <c r="I650" s="96"/>
      <c r="J650" s="73" t="s">
        <v>487</v>
      </c>
      <c r="K650" s="27">
        <v>348568</v>
      </c>
      <c r="L650" s="27">
        <v>348568</v>
      </c>
      <c r="M650" s="27">
        <v>348568</v>
      </c>
    </row>
    <row r="651" spans="1:13" ht="54.75" customHeight="1">
      <c r="A651" s="91" t="s">
        <v>712</v>
      </c>
      <c r="B651" s="93" t="s">
        <v>24</v>
      </c>
      <c r="C651" s="75" t="s">
        <v>413</v>
      </c>
      <c r="D651" s="98" t="s">
        <v>415</v>
      </c>
      <c r="E651" s="99" t="s">
        <v>239</v>
      </c>
      <c r="F651" s="97" t="s">
        <v>52</v>
      </c>
      <c r="G651" s="96">
        <v>76</v>
      </c>
      <c r="H651" s="96">
        <v>76</v>
      </c>
      <c r="I651" s="96">
        <v>76</v>
      </c>
      <c r="J651" s="73" t="s">
        <v>486</v>
      </c>
      <c r="K651" s="27">
        <v>6759872</v>
      </c>
      <c r="L651" s="27">
        <v>6971552</v>
      </c>
      <c r="M651" s="27">
        <v>7020743</v>
      </c>
    </row>
    <row r="652" spans="1:13" ht="36" customHeight="1">
      <c r="A652" s="91"/>
      <c r="B652" s="93"/>
      <c r="C652" s="75"/>
      <c r="D652" s="98"/>
      <c r="E652" s="99"/>
      <c r="F652" s="97"/>
      <c r="G652" s="96"/>
      <c r="H652" s="96"/>
      <c r="I652" s="96"/>
      <c r="J652" s="73" t="s">
        <v>487</v>
      </c>
      <c r="K652" s="27">
        <v>257196</v>
      </c>
      <c r="L652" s="27">
        <v>257196</v>
      </c>
      <c r="M652" s="27">
        <v>257196</v>
      </c>
    </row>
    <row r="653" spans="1:13" ht="41.25" customHeight="1">
      <c r="A653" s="91" t="s">
        <v>713</v>
      </c>
      <c r="B653" s="93" t="s">
        <v>24</v>
      </c>
      <c r="C653" s="75" t="s">
        <v>413</v>
      </c>
      <c r="D653" s="92" t="s">
        <v>416</v>
      </c>
      <c r="E653" s="75" t="s">
        <v>239</v>
      </c>
      <c r="F653" s="97" t="s">
        <v>52</v>
      </c>
      <c r="G653" s="90">
        <v>52</v>
      </c>
      <c r="H653" s="90">
        <v>52</v>
      </c>
      <c r="I653" s="90">
        <v>50</v>
      </c>
      <c r="J653" s="73" t="s">
        <v>486</v>
      </c>
      <c r="K653" s="9">
        <v>4625175</v>
      </c>
      <c r="L653" s="9">
        <v>4770009</v>
      </c>
      <c r="M653" s="9">
        <v>4803667</v>
      </c>
    </row>
    <row r="654" spans="1:13" ht="44.25" customHeight="1">
      <c r="A654" s="91"/>
      <c r="B654" s="93"/>
      <c r="C654" s="75"/>
      <c r="D654" s="92"/>
      <c r="E654" s="75"/>
      <c r="F654" s="97"/>
      <c r="G654" s="90"/>
      <c r="H654" s="90"/>
      <c r="I654" s="90"/>
      <c r="J654" s="73" t="s">
        <v>487</v>
      </c>
      <c r="K654" s="9">
        <v>175976</v>
      </c>
      <c r="L654" s="9">
        <v>175976</v>
      </c>
      <c r="M654" s="9">
        <v>175976</v>
      </c>
    </row>
    <row r="655" spans="1:13" ht="47.25" customHeight="1">
      <c r="A655" s="91" t="s">
        <v>725</v>
      </c>
      <c r="B655" s="93" t="s">
        <v>24</v>
      </c>
      <c r="C655" s="75" t="s">
        <v>413</v>
      </c>
      <c r="D655" s="98" t="s">
        <v>417</v>
      </c>
      <c r="E655" s="99" t="s">
        <v>239</v>
      </c>
      <c r="F655" s="97" t="s">
        <v>52</v>
      </c>
      <c r="G655" s="96">
        <v>53</v>
      </c>
      <c r="H655" s="96">
        <v>53</v>
      </c>
      <c r="I655" s="96">
        <v>51</v>
      </c>
      <c r="J655" s="73" t="s">
        <v>486</v>
      </c>
      <c r="K655" s="27">
        <v>4714121</v>
      </c>
      <c r="L655" s="27">
        <v>4861740</v>
      </c>
      <c r="M655" s="27">
        <v>4896045</v>
      </c>
    </row>
    <row r="656" spans="1:13" ht="40.5" customHeight="1">
      <c r="A656" s="91"/>
      <c r="B656" s="93"/>
      <c r="C656" s="75"/>
      <c r="D656" s="98"/>
      <c r="E656" s="99"/>
      <c r="F656" s="97"/>
      <c r="G656" s="96"/>
      <c r="H656" s="96"/>
      <c r="I656" s="96"/>
      <c r="J656" s="73" t="s">
        <v>487</v>
      </c>
      <c r="K656" s="27">
        <v>179360</v>
      </c>
      <c r="L656" s="27">
        <v>179360</v>
      </c>
      <c r="M656" s="27">
        <v>179360</v>
      </c>
    </row>
    <row r="657" spans="1:13" ht="37.5" customHeight="1">
      <c r="A657" s="91" t="s">
        <v>726</v>
      </c>
      <c r="B657" s="93" t="s">
        <v>24</v>
      </c>
      <c r="C657" s="75" t="s">
        <v>413</v>
      </c>
      <c r="D657" s="98" t="s">
        <v>418</v>
      </c>
      <c r="E657" s="99" t="s">
        <v>239</v>
      </c>
      <c r="F657" s="97" t="s">
        <v>52</v>
      </c>
      <c r="G657" s="96">
        <v>19</v>
      </c>
      <c r="H657" s="96">
        <v>19</v>
      </c>
      <c r="I657" s="96">
        <v>17</v>
      </c>
      <c r="J657" s="73" t="s">
        <v>486</v>
      </c>
      <c r="K657" s="27">
        <v>1689968</v>
      </c>
      <c r="L657" s="27">
        <v>1742888</v>
      </c>
      <c r="M657" s="27">
        <v>1755186</v>
      </c>
    </row>
    <row r="658" spans="1:13" ht="40.5" customHeight="1">
      <c r="A658" s="91"/>
      <c r="B658" s="93"/>
      <c r="C658" s="75"/>
      <c r="D658" s="98"/>
      <c r="E658" s="99"/>
      <c r="F658" s="97"/>
      <c r="G658" s="96"/>
      <c r="H658" s="96"/>
      <c r="I658" s="96"/>
      <c r="J658" s="73" t="s">
        <v>487</v>
      </c>
      <c r="K658" s="27">
        <v>64299</v>
      </c>
      <c r="L658" s="27">
        <v>64299</v>
      </c>
      <c r="M658" s="27">
        <v>64299</v>
      </c>
    </row>
    <row r="659" spans="1:13" ht="45.75" customHeight="1">
      <c r="A659" s="91" t="s">
        <v>727</v>
      </c>
      <c r="B659" s="93" t="s">
        <v>24</v>
      </c>
      <c r="C659" s="75" t="s">
        <v>413</v>
      </c>
      <c r="D659" s="98" t="s">
        <v>419</v>
      </c>
      <c r="E659" s="99" t="s">
        <v>239</v>
      </c>
      <c r="F659" s="97" t="s">
        <v>52</v>
      </c>
      <c r="G659" s="96">
        <v>4</v>
      </c>
      <c r="H659" s="96">
        <v>4</v>
      </c>
      <c r="I659" s="96">
        <v>4</v>
      </c>
      <c r="J659" s="73" t="s">
        <v>486</v>
      </c>
      <c r="K659" s="27">
        <v>355783</v>
      </c>
      <c r="L659" s="27">
        <v>366924</v>
      </c>
      <c r="M659" s="27">
        <v>369513</v>
      </c>
    </row>
    <row r="660" spans="1:13" ht="49.5" customHeight="1">
      <c r="A660" s="91"/>
      <c r="B660" s="93"/>
      <c r="C660" s="75"/>
      <c r="D660" s="98"/>
      <c r="E660" s="99"/>
      <c r="F660" s="97"/>
      <c r="G660" s="96"/>
      <c r="H660" s="96"/>
      <c r="I660" s="96"/>
      <c r="J660" s="73" t="s">
        <v>487</v>
      </c>
      <c r="K660" s="27">
        <v>13537</v>
      </c>
      <c r="L660" s="27">
        <v>13537</v>
      </c>
      <c r="M660" s="27">
        <v>13537</v>
      </c>
    </row>
    <row r="661" spans="1:13" ht="57" customHeight="1">
      <c r="A661" s="91" t="s">
        <v>728</v>
      </c>
      <c r="B661" s="93" t="s">
        <v>24</v>
      </c>
      <c r="C661" s="101" t="s">
        <v>420</v>
      </c>
      <c r="D661" s="98" t="s">
        <v>421</v>
      </c>
      <c r="E661" s="75" t="s">
        <v>217</v>
      </c>
      <c r="F661" s="97" t="s">
        <v>218</v>
      </c>
      <c r="G661" s="96">
        <v>216480</v>
      </c>
      <c r="H661" s="96">
        <v>214020</v>
      </c>
      <c r="I661" s="96">
        <v>214020</v>
      </c>
      <c r="J661" s="73" t="s">
        <v>486</v>
      </c>
      <c r="K661" s="27">
        <v>29240759</v>
      </c>
      <c r="L661" s="27">
        <v>30156412</v>
      </c>
      <c r="M661" s="27">
        <v>30369196</v>
      </c>
    </row>
    <row r="662" spans="1:13" ht="63.75" customHeight="1">
      <c r="A662" s="91"/>
      <c r="B662" s="93"/>
      <c r="C662" s="101"/>
      <c r="D662" s="98"/>
      <c r="E662" s="75"/>
      <c r="F662" s="97"/>
      <c r="G662" s="96"/>
      <c r="H662" s="96"/>
      <c r="I662" s="96"/>
      <c r="J662" s="73" t="s">
        <v>487</v>
      </c>
      <c r="K662" s="27">
        <v>1112537</v>
      </c>
      <c r="L662" s="27">
        <v>1112537</v>
      </c>
      <c r="M662" s="27">
        <v>1112537</v>
      </c>
    </row>
    <row r="663" spans="1:13" ht="53.25" customHeight="1">
      <c r="A663" s="52" t="s">
        <v>729</v>
      </c>
      <c r="B663" s="5" t="s">
        <v>24</v>
      </c>
      <c r="C663" s="17" t="s">
        <v>422</v>
      </c>
      <c r="D663" s="29" t="s">
        <v>423</v>
      </c>
      <c r="E663" s="49" t="s">
        <v>217</v>
      </c>
      <c r="F663" s="4" t="s">
        <v>218</v>
      </c>
      <c r="G663" s="8">
        <v>118440</v>
      </c>
      <c r="H663" s="8">
        <v>118440</v>
      </c>
      <c r="I663" s="8">
        <v>118440</v>
      </c>
      <c r="J663" s="73" t="s">
        <v>486</v>
      </c>
      <c r="K663" s="27">
        <v>11190011</v>
      </c>
      <c r="L663" s="27">
        <v>11540417</v>
      </c>
      <c r="M663" s="27">
        <v>11621846</v>
      </c>
    </row>
    <row r="664" spans="1:13" ht="30" customHeight="1">
      <c r="A664" s="61">
        <v>8</v>
      </c>
      <c r="B664" s="104" t="s">
        <v>25</v>
      </c>
      <c r="C664" s="104"/>
      <c r="D664" s="104"/>
      <c r="E664" s="104"/>
      <c r="F664" s="104"/>
      <c r="G664" s="104"/>
      <c r="H664" s="104"/>
      <c r="I664" s="104"/>
      <c r="J664" s="104"/>
      <c r="K664" s="6">
        <f>SUM(K665:K677)</f>
        <v>589908151</v>
      </c>
      <c r="L664" s="6">
        <f>SUM(L665:L677)</f>
        <v>631311439</v>
      </c>
      <c r="M664" s="6">
        <f>SUM(M665:M677)</f>
        <v>629197835</v>
      </c>
    </row>
    <row r="665" spans="1:13" ht="402" customHeight="1">
      <c r="A665" s="91" t="s">
        <v>678</v>
      </c>
      <c r="B665" s="75" t="s">
        <v>424</v>
      </c>
      <c r="C665" s="75" t="s">
        <v>425</v>
      </c>
      <c r="D665" s="89" t="s">
        <v>724</v>
      </c>
      <c r="E665" s="75" t="s">
        <v>508</v>
      </c>
      <c r="F665" s="89" t="s">
        <v>52</v>
      </c>
      <c r="G665" s="90">
        <v>2064</v>
      </c>
      <c r="H665" s="90">
        <v>2223</v>
      </c>
      <c r="I665" s="90">
        <v>2223</v>
      </c>
      <c r="J665" s="91" t="s">
        <v>467</v>
      </c>
      <c r="K665" s="95">
        <v>202743401</v>
      </c>
      <c r="L665" s="95">
        <v>206419262</v>
      </c>
      <c r="M665" s="95">
        <v>204305658</v>
      </c>
    </row>
    <row r="666" spans="1:13" ht="409.5" customHeight="1">
      <c r="A666" s="91"/>
      <c r="B666" s="75"/>
      <c r="C666" s="75"/>
      <c r="D666" s="89"/>
      <c r="E666" s="75"/>
      <c r="F666" s="89"/>
      <c r="G666" s="90"/>
      <c r="H666" s="90"/>
      <c r="I666" s="90"/>
      <c r="J666" s="91"/>
      <c r="K666" s="95"/>
      <c r="L666" s="95"/>
      <c r="M666" s="95"/>
    </row>
    <row r="667" spans="1:13" ht="155.25" customHeight="1">
      <c r="A667" s="91"/>
      <c r="B667" s="75"/>
      <c r="C667" s="75"/>
      <c r="D667" s="89"/>
      <c r="E667" s="75"/>
      <c r="F667" s="89"/>
      <c r="G667" s="90"/>
      <c r="H667" s="90"/>
      <c r="I667" s="90"/>
      <c r="J667" s="91"/>
      <c r="K667" s="95"/>
      <c r="L667" s="95"/>
      <c r="M667" s="95"/>
    </row>
    <row r="668" spans="1:13" ht="85.5" customHeight="1">
      <c r="A668" s="52" t="s">
        <v>679</v>
      </c>
      <c r="B668" s="5" t="s">
        <v>424</v>
      </c>
      <c r="C668" s="49" t="s">
        <v>426</v>
      </c>
      <c r="D668" s="4" t="s">
        <v>427</v>
      </c>
      <c r="E668" s="49" t="s">
        <v>508</v>
      </c>
      <c r="F668" s="4" t="s">
        <v>52</v>
      </c>
      <c r="G668" s="8">
        <v>29</v>
      </c>
      <c r="H668" s="8">
        <v>29</v>
      </c>
      <c r="I668" s="8">
        <v>29</v>
      </c>
      <c r="J668" s="72" t="s">
        <v>488</v>
      </c>
      <c r="K668" s="33">
        <v>1157659</v>
      </c>
      <c r="L668" s="33">
        <v>942059</v>
      </c>
      <c r="M668" s="33">
        <v>942059</v>
      </c>
    </row>
    <row r="669" spans="1:13" ht="156" customHeight="1">
      <c r="A669" s="52" t="s">
        <v>680</v>
      </c>
      <c r="B669" s="5" t="s">
        <v>424</v>
      </c>
      <c r="C669" s="49" t="s">
        <v>428</v>
      </c>
      <c r="D669" s="4" t="s">
        <v>429</v>
      </c>
      <c r="E669" s="49" t="s">
        <v>508</v>
      </c>
      <c r="F669" s="4" t="s">
        <v>52</v>
      </c>
      <c r="G669" s="8">
        <v>20</v>
      </c>
      <c r="H669" s="8">
        <v>20</v>
      </c>
      <c r="I669" s="8">
        <v>20</v>
      </c>
      <c r="J669" s="72" t="s">
        <v>488</v>
      </c>
      <c r="K669" s="33">
        <v>3705121</v>
      </c>
      <c r="L669" s="33">
        <v>3441603</v>
      </c>
      <c r="M669" s="33">
        <v>3441603</v>
      </c>
    </row>
    <row r="670" spans="1:13" ht="150" customHeight="1">
      <c r="A670" s="52" t="s">
        <v>681</v>
      </c>
      <c r="B670" s="5" t="s">
        <v>424</v>
      </c>
      <c r="C670" s="49" t="s">
        <v>430</v>
      </c>
      <c r="D670" s="4" t="s">
        <v>431</v>
      </c>
      <c r="E670" s="49" t="s">
        <v>508</v>
      </c>
      <c r="F670" s="4" t="s">
        <v>52</v>
      </c>
      <c r="G670" s="8">
        <v>25</v>
      </c>
      <c r="H670" s="8">
        <v>25</v>
      </c>
      <c r="I670" s="8">
        <v>25</v>
      </c>
      <c r="J670" s="72" t="s">
        <v>488</v>
      </c>
      <c r="K670" s="33">
        <v>1429273</v>
      </c>
      <c r="L670" s="33">
        <v>1163379</v>
      </c>
      <c r="M670" s="33">
        <v>1163379</v>
      </c>
    </row>
    <row r="671" spans="1:13" ht="56.25">
      <c r="A671" s="52" t="s">
        <v>682</v>
      </c>
      <c r="B671" s="5" t="s">
        <v>424</v>
      </c>
      <c r="C671" s="49" t="s">
        <v>432</v>
      </c>
      <c r="D671" s="4" t="s">
        <v>433</v>
      </c>
      <c r="E671" s="49" t="s">
        <v>509</v>
      </c>
      <c r="F671" s="4" t="s">
        <v>75</v>
      </c>
      <c r="G671" s="8">
        <v>132</v>
      </c>
      <c r="H671" s="8">
        <v>140</v>
      </c>
      <c r="I671" s="8">
        <v>140</v>
      </c>
      <c r="J671" s="72" t="s">
        <v>603</v>
      </c>
      <c r="K671" s="33">
        <v>31249152</v>
      </c>
      <c r="L671" s="33">
        <v>33143040</v>
      </c>
      <c r="M671" s="33">
        <v>33143040</v>
      </c>
    </row>
    <row r="672" spans="1:13" ht="62.25" customHeight="1">
      <c r="A672" s="52" t="s">
        <v>683</v>
      </c>
      <c r="B672" s="5" t="s">
        <v>424</v>
      </c>
      <c r="C672" s="49" t="s">
        <v>434</v>
      </c>
      <c r="D672" s="4" t="s">
        <v>435</v>
      </c>
      <c r="E672" s="49" t="s">
        <v>510</v>
      </c>
      <c r="F672" s="4" t="s">
        <v>436</v>
      </c>
      <c r="G672" s="8">
        <v>66324</v>
      </c>
      <c r="H672" s="8">
        <v>72021</v>
      </c>
      <c r="I672" s="8">
        <v>72021</v>
      </c>
      <c r="J672" s="72" t="s">
        <v>602</v>
      </c>
      <c r="K672" s="33">
        <v>162069317</v>
      </c>
      <c r="L672" s="33">
        <v>188775245</v>
      </c>
      <c r="M672" s="33">
        <v>188775245</v>
      </c>
    </row>
    <row r="673" spans="1:14" ht="75">
      <c r="A673" s="52" t="s">
        <v>684</v>
      </c>
      <c r="B673" s="5" t="s">
        <v>424</v>
      </c>
      <c r="C673" s="49" t="s">
        <v>437</v>
      </c>
      <c r="D673" s="4" t="s">
        <v>438</v>
      </c>
      <c r="E673" s="49" t="s">
        <v>119</v>
      </c>
      <c r="F673" s="4" t="s">
        <v>61</v>
      </c>
      <c r="G673" s="8">
        <v>420</v>
      </c>
      <c r="H673" s="8">
        <v>420</v>
      </c>
      <c r="I673" s="8">
        <v>429</v>
      </c>
      <c r="J673" s="72" t="s">
        <v>489</v>
      </c>
      <c r="K673" s="33">
        <v>33672766</v>
      </c>
      <c r="L673" s="33">
        <v>37650640</v>
      </c>
      <c r="M673" s="33">
        <v>37650640</v>
      </c>
    </row>
    <row r="674" spans="1:14" ht="93.75">
      <c r="A674" s="52" t="s">
        <v>685</v>
      </c>
      <c r="B674" s="5" t="s">
        <v>424</v>
      </c>
      <c r="C674" s="49" t="s">
        <v>439</v>
      </c>
      <c r="D674" s="4" t="s">
        <v>440</v>
      </c>
      <c r="E674" s="49" t="s">
        <v>119</v>
      </c>
      <c r="F674" s="4" t="s">
        <v>61</v>
      </c>
      <c r="G674" s="8">
        <v>7</v>
      </c>
      <c r="H674" s="8">
        <v>7</v>
      </c>
      <c r="I674" s="8">
        <v>7</v>
      </c>
      <c r="J674" s="72" t="s">
        <v>489</v>
      </c>
      <c r="K674" s="33">
        <v>695229</v>
      </c>
      <c r="L674" s="33">
        <v>834095</v>
      </c>
      <c r="M674" s="33">
        <v>834095</v>
      </c>
    </row>
    <row r="675" spans="1:14" ht="56.25">
      <c r="A675" s="52" t="s">
        <v>686</v>
      </c>
      <c r="B675" s="5" t="s">
        <v>424</v>
      </c>
      <c r="C675" s="49" t="s">
        <v>441</v>
      </c>
      <c r="D675" s="4" t="s">
        <v>442</v>
      </c>
      <c r="E675" s="49" t="s">
        <v>119</v>
      </c>
      <c r="F675" s="4" t="s">
        <v>61</v>
      </c>
      <c r="G675" s="8">
        <v>450</v>
      </c>
      <c r="H675" s="8">
        <v>1542</v>
      </c>
      <c r="I675" s="8">
        <v>1562</v>
      </c>
      <c r="J675" s="72" t="s">
        <v>489</v>
      </c>
      <c r="K675" s="33">
        <v>4740744</v>
      </c>
      <c r="L675" s="33">
        <v>4823099</v>
      </c>
      <c r="M675" s="33">
        <v>4823099</v>
      </c>
    </row>
    <row r="676" spans="1:14" ht="37.5">
      <c r="A676" s="52" t="s">
        <v>687</v>
      </c>
      <c r="B676" s="5" t="s">
        <v>424</v>
      </c>
      <c r="C676" s="49" t="s">
        <v>443</v>
      </c>
      <c r="D676" s="4" t="s">
        <v>444</v>
      </c>
      <c r="E676" s="49" t="s">
        <v>119</v>
      </c>
      <c r="F676" s="4" t="s">
        <v>61</v>
      </c>
      <c r="G676" s="8">
        <v>48</v>
      </c>
      <c r="H676" s="8">
        <v>50</v>
      </c>
      <c r="I676" s="8">
        <v>51</v>
      </c>
      <c r="J676" s="72" t="s">
        <v>490</v>
      </c>
      <c r="K676" s="33">
        <v>79882955</v>
      </c>
      <c r="L676" s="33">
        <v>85795287</v>
      </c>
      <c r="M676" s="33">
        <v>85795287</v>
      </c>
    </row>
    <row r="677" spans="1:14" ht="56.25">
      <c r="A677" s="52" t="s">
        <v>688</v>
      </c>
      <c r="B677" s="5" t="s">
        <v>424</v>
      </c>
      <c r="C677" s="49" t="s">
        <v>445</v>
      </c>
      <c r="D677" s="11" t="s">
        <v>446</v>
      </c>
      <c r="E677" s="49" t="s">
        <v>119</v>
      </c>
      <c r="F677" s="4" t="s">
        <v>61</v>
      </c>
      <c r="G677" s="8">
        <v>380</v>
      </c>
      <c r="H677" s="8">
        <v>378</v>
      </c>
      <c r="I677" s="8">
        <v>378</v>
      </c>
      <c r="J677" s="72" t="s">
        <v>1338</v>
      </c>
      <c r="K677" s="33">
        <v>68562534</v>
      </c>
      <c r="L677" s="33">
        <v>68323730</v>
      </c>
      <c r="M677" s="33">
        <v>68323730</v>
      </c>
    </row>
    <row r="678" spans="1:14" ht="27.75" customHeight="1">
      <c r="A678" s="61">
        <v>9</v>
      </c>
      <c r="B678" s="102" t="s">
        <v>26</v>
      </c>
      <c r="C678" s="102"/>
      <c r="D678" s="102"/>
      <c r="E678" s="102"/>
      <c r="F678" s="102"/>
      <c r="G678" s="102"/>
      <c r="H678" s="102"/>
      <c r="I678" s="102"/>
      <c r="J678" s="102"/>
      <c r="K678" s="6">
        <f>SUM(K679:K682)</f>
        <v>133300260</v>
      </c>
      <c r="L678" s="6">
        <f>SUM(L679:L682)</f>
        <v>138575593</v>
      </c>
      <c r="M678" s="6">
        <f>SUM(M679:M682)</f>
        <v>138575593</v>
      </c>
    </row>
    <row r="679" spans="1:14" ht="37.5">
      <c r="A679" s="52" t="s">
        <v>674</v>
      </c>
      <c r="B679" s="49" t="s">
        <v>26</v>
      </c>
      <c r="C679" s="49" t="s">
        <v>59</v>
      </c>
      <c r="D679" s="4" t="s">
        <v>60</v>
      </c>
      <c r="E679" s="49" t="s">
        <v>511</v>
      </c>
      <c r="F679" s="4" t="s">
        <v>61</v>
      </c>
      <c r="G679" s="8">
        <v>78340</v>
      </c>
      <c r="H679" s="8">
        <v>78240</v>
      </c>
      <c r="I679" s="8">
        <v>79278</v>
      </c>
      <c r="J679" s="72" t="s">
        <v>62</v>
      </c>
      <c r="K679" s="9">
        <v>60899707</v>
      </c>
      <c r="L679" s="9">
        <v>62527769</v>
      </c>
      <c r="M679" s="9">
        <v>62527769</v>
      </c>
    </row>
    <row r="680" spans="1:14" ht="52.5" customHeight="1">
      <c r="A680" s="52" t="s">
        <v>675</v>
      </c>
      <c r="B680" s="49" t="s">
        <v>26</v>
      </c>
      <c r="C680" s="49" t="s">
        <v>63</v>
      </c>
      <c r="D680" s="4" t="s">
        <v>64</v>
      </c>
      <c r="E680" s="49" t="s">
        <v>512</v>
      </c>
      <c r="F680" s="4" t="s">
        <v>65</v>
      </c>
      <c r="G680" s="8">
        <v>1720.7</v>
      </c>
      <c r="H680" s="8">
        <v>1720.7</v>
      </c>
      <c r="I680" s="8">
        <v>1720.7</v>
      </c>
      <c r="J680" s="72" t="s">
        <v>66</v>
      </c>
      <c r="K680" s="9">
        <v>39277069</v>
      </c>
      <c r="L680" s="9">
        <v>41620719</v>
      </c>
      <c r="M680" s="9">
        <v>41620719</v>
      </c>
    </row>
    <row r="681" spans="1:14" ht="61.5" customHeight="1">
      <c r="A681" s="52" t="s">
        <v>676</v>
      </c>
      <c r="B681" s="49" t="s">
        <v>26</v>
      </c>
      <c r="C681" s="49" t="s">
        <v>67</v>
      </c>
      <c r="D681" s="4" t="s">
        <v>68</v>
      </c>
      <c r="E681" s="49" t="s">
        <v>513</v>
      </c>
      <c r="F681" s="4" t="s">
        <v>69</v>
      </c>
      <c r="G681" s="45">
        <v>46928.6</v>
      </c>
      <c r="H681" s="45">
        <v>46928.6</v>
      </c>
      <c r="I681" s="45">
        <v>46928.6</v>
      </c>
      <c r="J681" s="72" t="s">
        <v>66</v>
      </c>
      <c r="K681" s="9">
        <v>17853372</v>
      </c>
      <c r="L681" s="9">
        <v>18918678</v>
      </c>
      <c r="M681" s="9">
        <v>18918678</v>
      </c>
    </row>
    <row r="682" spans="1:14" ht="66.75" customHeight="1">
      <c r="A682" s="52" t="s">
        <v>677</v>
      </c>
      <c r="B682" s="49" t="s">
        <v>26</v>
      </c>
      <c r="C682" s="49" t="s">
        <v>70</v>
      </c>
      <c r="D682" s="4" t="s">
        <v>71</v>
      </c>
      <c r="E682" s="49" t="s">
        <v>514</v>
      </c>
      <c r="F682" s="4" t="s">
        <v>61</v>
      </c>
      <c r="G682" s="8">
        <v>6100</v>
      </c>
      <c r="H682" s="8">
        <v>6100</v>
      </c>
      <c r="I682" s="8">
        <v>9921</v>
      </c>
      <c r="J682" s="72" t="s">
        <v>66</v>
      </c>
      <c r="K682" s="9">
        <v>15270112</v>
      </c>
      <c r="L682" s="9">
        <v>15508427</v>
      </c>
      <c r="M682" s="9">
        <v>15508427</v>
      </c>
    </row>
    <row r="683" spans="1:14" ht="25.5" customHeight="1">
      <c r="A683" s="61">
        <v>10</v>
      </c>
      <c r="B683" s="104" t="s">
        <v>27</v>
      </c>
      <c r="C683" s="104"/>
      <c r="D683" s="104"/>
      <c r="E683" s="104"/>
      <c r="F683" s="104"/>
      <c r="G683" s="104"/>
      <c r="H683" s="104"/>
      <c r="I683" s="104"/>
      <c r="J683" s="104"/>
      <c r="K683" s="6">
        <f>SUM(K684:K694)</f>
        <v>44393668</v>
      </c>
      <c r="L683" s="6">
        <f>SUM(L684:L694)</f>
        <v>44508499</v>
      </c>
      <c r="M683" s="6">
        <f>SUM(M684:M694)</f>
        <v>44508499</v>
      </c>
    </row>
    <row r="684" spans="1:14" ht="112.5">
      <c r="A684" s="52" t="s">
        <v>663</v>
      </c>
      <c r="B684" s="49" t="s">
        <v>27</v>
      </c>
      <c r="C684" s="49" t="s">
        <v>292</v>
      </c>
      <c r="D684" s="4" t="s">
        <v>293</v>
      </c>
      <c r="E684" s="49" t="s">
        <v>294</v>
      </c>
      <c r="F684" s="4" t="s">
        <v>325</v>
      </c>
      <c r="G684" s="8">
        <v>65</v>
      </c>
      <c r="H684" s="8">
        <v>65</v>
      </c>
      <c r="I684" s="8">
        <v>77</v>
      </c>
      <c r="J684" s="72" t="s">
        <v>324</v>
      </c>
      <c r="K684" s="9">
        <v>5875359</v>
      </c>
      <c r="L684" s="9">
        <v>5915062</v>
      </c>
      <c r="M684" s="9">
        <v>5915062</v>
      </c>
      <c r="N684" s="18"/>
    </row>
    <row r="685" spans="1:14" ht="75">
      <c r="A685" s="52" t="s">
        <v>664</v>
      </c>
      <c r="B685" s="49" t="s">
        <v>27</v>
      </c>
      <c r="C685" s="49" t="s">
        <v>295</v>
      </c>
      <c r="D685" s="4" t="s">
        <v>296</v>
      </c>
      <c r="E685" s="49" t="s">
        <v>297</v>
      </c>
      <c r="F685" s="4" t="s">
        <v>325</v>
      </c>
      <c r="G685" s="8">
        <v>323</v>
      </c>
      <c r="H685" s="8">
        <v>323</v>
      </c>
      <c r="I685" s="8">
        <v>462</v>
      </c>
      <c r="J685" s="72" t="s">
        <v>324</v>
      </c>
      <c r="K685" s="9">
        <v>4848916</v>
      </c>
      <c r="L685" s="9">
        <v>4861651</v>
      </c>
      <c r="M685" s="9">
        <v>4861651</v>
      </c>
      <c r="N685" s="18"/>
    </row>
    <row r="686" spans="1:14" ht="141" customHeight="1">
      <c r="A686" s="52" t="s">
        <v>665</v>
      </c>
      <c r="B686" s="49" t="s">
        <v>27</v>
      </c>
      <c r="C686" s="49" t="s">
        <v>298</v>
      </c>
      <c r="D686" s="4" t="s">
        <v>299</v>
      </c>
      <c r="E686" s="49" t="s">
        <v>300</v>
      </c>
      <c r="F686" s="4" t="s">
        <v>325</v>
      </c>
      <c r="G686" s="8">
        <v>4</v>
      </c>
      <c r="H686" s="8">
        <v>4</v>
      </c>
      <c r="I686" s="8">
        <v>4</v>
      </c>
      <c r="J686" s="72" t="s">
        <v>324</v>
      </c>
      <c r="K686" s="9">
        <v>1375324</v>
      </c>
      <c r="L686" s="9">
        <v>1378953</v>
      </c>
      <c r="M686" s="9">
        <v>1378953</v>
      </c>
      <c r="N686" s="18"/>
    </row>
    <row r="687" spans="1:14" ht="85.5" customHeight="1">
      <c r="A687" s="52" t="s">
        <v>666</v>
      </c>
      <c r="B687" s="49" t="s">
        <v>27</v>
      </c>
      <c r="C687" s="49" t="s">
        <v>301</v>
      </c>
      <c r="D687" s="4" t="s">
        <v>302</v>
      </c>
      <c r="E687" s="49" t="s">
        <v>303</v>
      </c>
      <c r="F687" s="4" t="s">
        <v>325</v>
      </c>
      <c r="G687" s="8">
        <v>9219</v>
      </c>
      <c r="H687" s="8">
        <v>9219</v>
      </c>
      <c r="I687" s="8">
        <v>41831</v>
      </c>
      <c r="J687" s="72" t="s">
        <v>324</v>
      </c>
      <c r="K687" s="9">
        <v>5375604</v>
      </c>
      <c r="L687" s="9">
        <v>5387500</v>
      </c>
      <c r="M687" s="9">
        <v>5387500</v>
      </c>
      <c r="N687" s="18"/>
    </row>
    <row r="688" spans="1:14" ht="93.75">
      <c r="A688" s="52" t="s">
        <v>667</v>
      </c>
      <c r="B688" s="49" t="s">
        <v>27</v>
      </c>
      <c r="C688" s="49" t="s">
        <v>304</v>
      </c>
      <c r="D688" s="4" t="s">
        <v>305</v>
      </c>
      <c r="E688" s="49" t="s">
        <v>306</v>
      </c>
      <c r="F688" s="4" t="s">
        <v>325</v>
      </c>
      <c r="G688" s="8">
        <v>4</v>
      </c>
      <c r="H688" s="8">
        <v>4</v>
      </c>
      <c r="I688" s="8">
        <v>4</v>
      </c>
      <c r="J688" s="72" t="s">
        <v>324</v>
      </c>
      <c r="K688" s="9">
        <v>4277515</v>
      </c>
      <c r="L688" s="9">
        <v>4288975</v>
      </c>
      <c r="M688" s="9">
        <v>4288975</v>
      </c>
      <c r="N688" s="18"/>
    </row>
    <row r="689" spans="1:14" ht="112.5">
      <c r="A689" s="52" t="s">
        <v>668</v>
      </c>
      <c r="B689" s="49" t="s">
        <v>27</v>
      </c>
      <c r="C689" s="49" t="s">
        <v>307</v>
      </c>
      <c r="D689" s="4" t="s">
        <v>308</v>
      </c>
      <c r="E689" s="49" t="s">
        <v>309</v>
      </c>
      <c r="F689" s="4" t="s">
        <v>325</v>
      </c>
      <c r="G689" s="8">
        <v>641632</v>
      </c>
      <c r="H689" s="8">
        <v>641632</v>
      </c>
      <c r="I689" s="8">
        <v>645204</v>
      </c>
      <c r="J689" s="72" t="s">
        <v>324</v>
      </c>
      <c r="K689" s="9">
        <v>7319051</v>
      </c>
      <c r="L689" s="9">
        <v>7338561</v>
      </c>
      <c r="M689" s="9">
        <v>7338561</v>
      </c>
      <c r="N689" s="18"/>
    </row>
    <row r="690" spans="1:14" ht="112.5">
      <c r="A690" s="52" t="s">
        <v>669</v>
      </c>
      <c r="B690" s="49" t="s">
        <v>27</v>
      </c>
      <c r="C690" s="49" t="s">
        <v>310</v>
      </c>
      <c r="D690" s="4" t="s">
        <v>311</v>
      </c>
      <c r="E690" s="49" t="s">
        <v>309</v>
      </c>
      <c r="F690" s="4" t="s">
        <v>325</v>
      </c>
      <c r="G690" s="8">
        <v>168179</v>
      </c>
      <c r="H690" s="8">
        <v>168179</v>
      </c>
      <c r="I690" s="8">
        <v>548377</v>
      </c>
      <c r="J690" s="72" t="s">
        <v>324</v>
      </c>
      <c r="K690" s="9">
        <v>2726093</v>
      </c>
      <c r="L690" s="9">
        <v>2733052</v>
      </c>
      <c r="M690" s="9">
        <v>2733052</v>
      </c>
      <c r="N690" s="18"/>
    </row>
    <row r="691" spans="1:14" ht="131.25">
      <c r="A691" s="52" t="s">
        <v>670</v>
      </c>
      <c r="B691" s="49" t="s">
        <v>27</v>
      </c>
      <c r="C691" s="56" t="s">
        <v>312</v>
      </c>
      <c r="D691" s="54" t="s">
        <v>313</v>
      </c>
      <c r="E691" s="49" t="s">
        <v>314</v>
      </c>
      <c r="F691" s="4" t="s">
        <v>325</v>
      </c>
      <c r="G691" s="8">
        <v>6704</v>
      </c>
      <c r="H691" s="8">
        <v>6704</v>
      </c>
      <c r="I691" s="8">
        <v>6704</v>
      </c>
      <c r="J691" s="72" t="s">
        <v>324</v>
      </c>
      <c r="K691" s="9">
        <v>3388524</v>
      </c>
      <c r="L691" s="9">
        <v>3397481</v>
      </c>
      <c r="M691" s="9">
        <v>3397481</v>
      </c>
      <c r="N691" s="18"/>
    </row>
    <row r="692" spans="1:14" ht="206.25">
      <c r="A692" s="52" t="s">
        <v>671</v>
      </c>
      <c r="B692" s="49" t="s">
        <v>27</v>
      </c>
      <c r="C692" s="56" t="s">
        <v>315</v>
      </c>
      <c r="D692" s="4" t="s">
        <v>316</v>
      </c>
      <c r="E692" s="49" t="s">
        <v>317</v>
      </c>
      <c r="F692" s="4" t="s">
        <v>325</v>
      </c>
      <c r="G692" s="8">
        <v>103</v>
      </c>
      <c r="H692" s="8">
        <v>103</v>
      </c>
      <c r="I692" s="8">
        <v>161</v>
      </c>
      <c r="J692" s="72" t="s">
        <v>324</v>
      </c>
      <c r="K692" s="9">
        <v>2526750</v>
      </c>
      <c r="L692" s="9">
        <v>2533078</v>
      </c>
      <c r="M692" s="9">
        <v>2533078</v>
      </c>
      <c r="N692" s="18"/>
    </row>
    <row r="693" spans="1:14" ht="131.25">
      <c r="A693" s="52" t="s">
        <v>672</v>
      </c>
      <c r="B693" s="49" t="s">
        <v>27</v>
      </c>
      <c r="C693" s="49" t="s">
        <v>318</v>
      </c>
      <c r="D693" s="4" t="s">
        <v>319</v>
      </c>
      <c r="E693" s="49" t="s">
        <v>320</v>
      </c>
      <c r="F693" s="4" t="s">
        <v>325</v>
      </c>
      <c r="G693" s="8">
        <v>500</v>
      </c>
      <c r="H693" s="8">
        <v>500</v>
      </c>
      <c r="I693" s="8">
        <v>1452</v>
      </c>
      <c r="J693" s="72" t="s">
        <v>324</v>
      </c>
      <c r="K693" s="9">
        <v>5683076</v>
      </c>
      <c r="L693" s="9">
        <v>5698188</v>
      </c>
      <c r="M693" s="9">
        <v>5698188</v>
      </c>
      <c r="N693" s="18"/>
    </row>
    <row r="694" spans="1:14" ht="144.75" customHeight="1">
      <c r="A694" s="52" t="s">
        <v>673</v>
      </c>
      <c r="B694" s="49" t="s">
        <v>27</v>
      </c>
      <c r="C694" s="49" t="s">
        <v>321</v>
      </c>
      <c r="D694" s="4" t="s">
        <v>322</v>
      </c>
      <c r="E694" s="49" t="s">
        <v>323</v>
      </c>
      <c r="F694" s="4" t="s">
        <v>325</v>
      </c>
      <c r="G694" s="8">
        <v>380</v>
      </c>
      <c r="H694" s="8">
        <v>380</v>
      </c>
      <c r="I694" s="8">
        <v>1282</v>
      </c>
      <c r="J694" s="72" t="s">
        <v>324</v>
      </c>
      <c r="K694" s="9">
        <v>997456</v>
      </c>
      <c r="L694" s="9">
        <v>975998</v>
      </c>
      <c r="M694" s="9">
        <v>975998</v>
      </c>
      <c r="N694" s="18"/>
    </row>
    <row r="695" spans="1:14" ht="30" customHeight="1">
      <c r="A695" s="61">
        <v>11</v>
      </c>
      <c r="B695" s="104" t="s">
        <v>28</v>
      </c>
      <c r="C695" s="104"/>
      <c r="D695" s="104"/>
      <c r="E695" s="104"/>
      <c r="F695" s="104"/>
      <c r="G695" s="104"/>
      <c r="H695" s="104"/>
      <c r="I695" s="104"/>
      <c r="J695" s="104"/>
      <c r="K695" s="6">
        <f>SUM(K696:K701)</f>
        <v>60525257</v>
      </c>
      <c r="L695" s="6">
        <f>SUM(L696:L701)</f>
        <v>130913066</v>
      </c>
      <c r="M695" s="6">
        <f>SUM(M696:M701)</f>
        <v>130913066</v>
      </c>
    </row>
    <row r="696" spans="1:14" ht="168.75">
      <c r="A696" s="52" t="s">
        <v>657</v>
      </c>
      <c r="B696" s="5" t="s">
        <v>468</v>
      </c>
      <c r="C696" s="49" t="s">
        <v>378</v>
      </c>
      <c r="D696" s="4" t="s">
        <v>379</v>
      </c>
      <c r="E696" s="49" t="s">
        <v>719</v>
      </c>
      <c r="F696" s="4" t="s">
        <v>149</v>
      </c>
      <c r="G696" s="7">
        <v>80</v>
      </c>
      <c r="H696" s="7">
        <v>80</v>
      </c>
      <c r="I696" s="7">
        <v>80</v>
      </c>
      <c r="J696" s="72" t="s">
        <v>380</v>
      </c>
      <c r="K696" s="9">
        <v>21070579</v>
      </c>
      <c r="L696" s="9">
        <v>21183855</v>
      </c>
      <c r="M696" s="9">
        <v>21183855</v>
      </c>
    </row>
    <row r="697" spans="1:14" ht="131.25">
      <c r="A697" s="52" t="s">
        <v>658</v>
      </c>
      <c r="B697" s="5" t="s">
        <v>468</v>
      </c>
      <c r="C697" s="17" t="s">
        <v>381</v>
      </c>
      <c r="D697" s="52" t="s">
        <v>382</v>
      </c>
      <c r="E697" s="49" t="s">
        <v>719</v>
      </c>
      <c r="F697" s="54" t="s">
        <v>149</v>
      </c>
      <c r="G697" s="4">
        <v>120</v>
      </c>
      <c r="H697" s="4">
        <v>120</v>
      </c>
      <c r="I697" s="4">
        <v>120</v>
      </c>
      <c r="J697" s="72" t="s">
        <v>380</v>
      </c>
      <c r="K697" s="9">
        <v>17097228</v>
      </c>
      <c r="L697" s="24">
        <v>17097228</v>
      </c>
      <c r="M697" s="24">
        <v>17097228</v>
      </c>
    </row>
    <row r="698" spans="1:14" ht="56.25">
      <c r="A698" s="52" t="s">
        <v>659</v>
      </c>
      <c r="B698" s="5" t="s">
        <v>468</v>
      </c>
      <c r="C698" s="17" t="s">
        <v>383</v>
      </c>
      <c r="D698" s="52" t="s">
        <v>384</v>
      </c>
      <c r="E698" s="49" t="s">
        <v>722</v>
      </c>
      <c r="F698" s="54" t="s">
        <v>149</v>
      </c>
      <c r="G698" s="4">
        <v>6</v>
      </c>
      <c r="H698" s="4">
        <v>6</v>
      </c>
      <c r="I698" s="4">
        <v>6</v>
      </c>
      <c r="J698" s="72" t="s">
        <v>380</v>
      </c>
      <c r="K698" s="9">
        <v>20714190</v>
      </c>
      <c r="L698" s="25">
        <v>21375687</v>
      </c>
      <c r="M698" s="25">
        <v>21375687</v>
      </c>
    </row>
    <row r="699" spans="1:14" ht="56.25">
      <c r="A699" s="52" t="s">
        <v>660</v>
      </c>
      <c r="B699" s="5" t="s">
        <v>468</v>
      </c>
      <c r="C699" s="17" t="s">
        <v>385</v>
      </c>
      <c r="D699" s="52" t="s">
        <v>386</v>
      </c>
      <c r="E699" s="49" t="s">
        <v>119</v>
      </c>
      <c r="F699" s="54" t="s">
        <v>149</v>
      </c>
      <c r="G699" s="4">
        <v>17</v>
      </c>
      <c r="H699" s="4">
        <v>17</v>
      </c>
      <c r="I699" s="4">
        <v>17</v>
      </c>
      <c r="J699" s="72" t="s">
        <v>387</v>
      </c>
      <c r="K699" s="9">
        <v>1643260</v>
      </c>
      <c r="L699" s="26">
        <v>2544673</v>
      </c>
      <c r="M699" s="26">
        <v>2544673</v>
      </c>
    </row>
    <row r="700" spans="1:14" ht="131.25">
      <c r="A700" s="52" t="s">
        <v>661</v>
      </c>
      <c r="B700" s="5" t="s">
        <v>468</v>
      </c>
      <c r="C700" s="17" t="s">
        <v>388</v>
      </c>
      <c r="D700" s="52" t="s">
        <v>389</v>
      </c>
      <c r="E700" s="49" t="s">
        <v>119</v>
      </c>
      <c r="F700" s="54" t="s">
        <v>149</v>
      </c>
      <c r="G700" s="4" t="s">
        <v>471</v>
      </c>
      <c r="H700" s="4">
        <v>16</v>
      </c>
      <c r="I700" s="4">
        <v>16</v>
      </c>
      <c r="J700" s="72" t="s">
        <v>390</v>
      </c>
      <c r="K700" s="9">
        <v>0</v>
      </c>
      <c r="L700" s="25">
        <v>64616623</v>
      </c>
      <c r="M700" s="25">
        <v>64616623</v>
      </c>
    </row>
    <row r="701" spans="1:14" ht="56.25">
      <c r="A701" s="52" t="s">
        <v>662</v>
      </c>
      <c r="B701" s="5" t="s">
        <v>468</v>
      </c>
      <c r="C701" s="17" t="s">
        <v>385</v>
      </c>
      <c r="D701" s="52" t="s">
        <v>386</v>
      </c>
      <c r="E701" s="49" t="s">
        <v>723</v>
      </c>
      <c r="F701" s="54" t="s">
        <v>149</v>
      </c>
      <c r="G701" s="4" t="s">
        <v>471</v>
      </c>
      <c r="H701" s="4">
        <v>5</v>
      </c>
      <c r="I701" s="4">
        <v>5</v>
      </c>
      <c r="J701" s="72" t="s">
        <v>387</v>
      </c>
      <c r="K701" s="9">
        <v>0</v>
      </c>
      <c r="L701" s="26">
        <v>4095000</v>
      </c>
      <c r="M701" s="26">
        <v>4095000</v>
      </c>
    </row>
    <row r="702" spans="1:14" ht="29.25" customHeight="1">
      <c r="A702" s="61">
        <v>12</v>
      </c>
      <c r="B702" s="102" t="s">
        <v>29</v>
      </c>
      <c r="C702" s="102"/>
      <c r="D702" s="102"/>
      <c r="E702" s="102"/>
      <c r="F702" s="102"/>
      <c r="G702" s="102"/>
      <c r="H702" s="102"/>
      <c r="I702" s="102"/>
      <c r="J702" s="102"/>
      <c r="K702" s="6">
        <f>SUM(K703:K704)</f>
        <v>16419182</v>
      </c>
      <c r="L702" s="6">
        <f>SUM(L703:L704)</f>
        <v>49863634</v>
      </c>
      <c r="M702" s="6">
        <f>SUM(M703:M704)</f>
        <v>49863634</v>
      </c>
    </row>
    <row r="703" spans="1:14" ht="225">
      <c r="A703" s="52" t="s">
        <v>655</v>
      </c>
      <c r="B703" s="49" t="s">
        <v>29</v>
      </c>
      <c r="C703" s="17" t="s">
        <v>286</v>
      </c>
      <c r="D703" s="4" t="s">
        <v>287</v>
      </c>
      <c r="E703" s="49" t="s">
        <v>230</v>
      </c>
      <c r="F703" s="4" t="s">
        <v>325</v>
      </c>
      <c r="G703" s="8">
        <v>580</v>
      </c>
      <c r="H703" s="8">
        <v>1850</v>
      </c>
      <c r="I703" s="8">
        <v>1992</v>
      </c>
      <c r="J703" s="35" t="s">
        <v>288</v>
      </c>
      <c r="K703" s="9">
        <v>15186066</v>
      </c>
      <c r="L703" s="9">
        <v>48630518</v>
      </c>
      <c r="M703" s="9">
        <v>48630518</v>
      </c>
    </row>
    <row r="704" spans="1:14" ht="56.25">
      <c r="A704" s="52" t="s">
        <v>656</v>
      </c>
      <c r="B704" s="49" t="s">
        <v>29</v>
      </c>
      <c r="C704" s="49" t="s">
        <v>289</v>
      </c>
      <c r="D704" s="4" t="s">
        <v>290</v>
      </c>
      <c r="E704" s="49" t="s">
        <v>291</v>
      </c>
      <c r="F704" s="4" t="s">
        <v>325</v>
      </c>
      <c r="G704" s="8">
        <v>1</v>
      </c>
      <c r="H704" s="8">
        <v>1</v>
      </c>
      <c r="I704" s="8">
        <v>1</v>
      </c>
      <c r="J704" s="35" t="s">
        <v>288</v>
      </c>
      <c r="K704" s="9">
        <v>1233116</v>
      </c>
      <c r="L704" s="9">
        <v>1233116</v>
      </c>
      <c r="M704" s="9">
        <v>1233116</v>
      </c>
    </row>
    <row r="705" spans="1:13" ht="26.25" customHeight="1">
      <c r="A705" s="61">
        <v>13</v>
      </c>
      <c r="B705" s="102" t="s">
        <v>30</v>
      </c>
      <c r="C705" s="102"/>
      <c r="D705" s="102"/>
      <c r="E705" s="102"/>
      <c r="F705" s="102"/>
      <c r="G705" s="102"/>
      <c r="H705" s="102"/>
      <c r="I705" s="102"/>
      <c r="J705" s="102"/>
      <c r="K705" s="6">
        <f>SUM(K706:K723)</f>
        <v>277054671</v>
      </c>
      <c r="L705" s="6">
        <f>SUM(L706:L723)</f>
        <v>303548764</v>
      </c>
      <c r="M705" s="6">
        <f>SUM(M706:M723)</f>
        <v>303548764</v>
      </c>
    </row>
    <row r="706" spans="1:13" s="2" customFormat="1" ht="126" customHeight="1">
      <c r="A706" s="52" t="s">
        <v>636</v>
      </c>
      <c r="B706" s="49" t="s">
        <v>30</v>
      </c>
      <c r="C706" s="56" t="s">
        <v>326</v>
      </c>
      <c r="D706" s="4" t="s">
        <v>327</v>
      </c>
      <c r="E706" s="49" t="s">
        <v>719</v>
      </c>
      <c r="F706" s="4" t="s">
        <v>149</v>
      </c>
      <c r="G706" s="8">
        <v>710</v>
      </c>
      <c r="H706" s="8">
        <v>710</v>
      </c>
      <c r="I706" s="8">
        <v>710</v>
      </c>
      <c r="J706" s="19" t="s">
        <v>328</v>
      </c>
      <c r="K706" s="9">
        <v>255697</v>
      </c>
      <c r="L706" s="9">
        <v>255697</v>
      </c>
      <c r="M706" s="9">
        <v>255697</v>
      </c>
    </row>
    <row r="707" spans="1:13" s="2" customFormat="1" ht="126" customHeight="1">
      <c r="A707" s="52" t="s">
        <v>637</v>
      </c>
      <c r="B707" s="49" t="s">
        <v>30</v>
      </c>
      <c r="C707" s="56" t="s">
        <v>326</v>
      </c>
      <c r="D707" s="4" t="s">
        <v>329</v>
      </c>
      <c r="E707" s="49" t="s">
        <v>719</v>
      </c>
      <c r="F707" s="4" t="s">
        <v>149</v>
      </c>
      <c r="G707" s="8">
        <v>153692</v>
      </c>
      <c r="H707" s="8">
        <v>153692</v>
      </c>
      <c r="I707" s="8">
        <v>166884</v>
      </c>
      <c r="J707" s="19" t="s">
        <v>328</v>
      </c>
      <c r="K707" s="9">
        <v>55350213</v>
      </c>
      <c r="L707" s="9">
        <v>55118964</v>
      </c>
      <c r="M707" s="9">
        <v>55118964</v>
      </c>
    </row>
    <row r="708" spans="1:13" s="2" customFormat="1" ht="126" customHeight="1">
      <c r="A708" s="52" t="s">
        <v>638</v>
      </c>
      <c r="B708" s="49" t="s">
        <v>30</v>
      </c>
      <c r="C708" s="56" t="s">
        <v>326</v>
      </c>
      <c r="D708" s="4" t="s">
        <v>330</v>
      </c>
      <c r="E708" s="49" t="s">
        <v>719</v>
      </c>
      <c r="F708" s="4" t="s">
        <v>149</v>
      </c>
      <c r="G708" s="8">
        <v>51831</v>
      </c>
      <c r="H708" s="8">
        <v>51831</v>
      </c>
      <c r="I708" s="8">
        <v>66166</v>
      </c>
      <c r="J708" s="19" t="s">
        <v>328</v>
      </c>
      <c r="K708" s="9">
        <v>18666274</v>
      </c>
      <c r="L708" s="9">
        <v>21853512</v>
      </c>
      <c r="M708" s="9">
        <v>21853512</v>
      </c>
    </row>
    <row r="709" spans="1:13" s="2" customFormat="1" ht="126" customHeight="1">
      <c r="A709" s="52" t="s">
        <v>639</v>
      </c>
      <c r="B709" s="49" t="s">
        <v>30</v>
      </c>
      <c r="C709" s="56" t="s">
        <v>326</v>
      </c>
      <c r="D709" s="4" t="s">
        <v>331</v>
      </c>
      <c r="E709" s="49" t="s">
        <v>719</v>
      </c>
      <c r="F709" s="4" t="s">
        <v>149</v>
      </c>
      <c r="G709" s="8">
        <v>6280</v>
      </c>
      <c r="H709" s="8">
        <v>5280</v>
      </c>
      <c r="I709" s="8">
        <v>5280</v>
      </c>
      <c r="J709" s="19" t="s">
        <v>328</v>
      </c>
      <c r="K709" s="9">
        <v>1898714</v>
      </c>
      <c r="L709" s="9">
        <v>1665195</v>
      </c>
      <c r="M709" s="9">
        <v>1665195</v>
      </c>
    </row>
    <row r="710" spans="1:13" s="2" customFormat="1" ht="126" customHeight="1">
      <c r="A710" s="52" t="s">
        <v>640</v>
      </c>
      <c r="B710" s="49" t="s">
        <v>30</v>
      </c>
      <c r="C710" s="56" t="s">
        <v>326</v>
      </c>
      <c r="D710" s="54" t="s">
        <v>332</v>
      </c>
      <c r="E710" s="49" t="s">
        <v>719</v>
      </c>
      <c r="F710" s="4" t="s">
        <v>149</v>
      </c>
      <c r="G710" s="8">
        <v>382115</v>
      </c>
      <c r="H710" s="8">
        <v>383115</v>
      </c>
      <c r="I710" s="8">
        <v>383115</v>
      </c>
      <c r="J710" s="19" t="s">
        <v>328</v>
      </c>
      <c r="K710" s="9">
        <v>115529766</v>
      </c>
      <c r="L710" s="9">
        <v>120826011</v>
      </c>
      <c r="M710" s="9">
        <v>120826011</v>
      </c>
    </row>
    <row r="711" spans="1:13" s="2" customFormat="1" ht="126" customHeight="1">
      <c r="A711" s="52" t="s">
        <v>641</v>
      </c>
      <c r="B711" s="49" t="s">
        <v>30</v>
      </c>
      <c r="C711" s="56" t="s">
        <v>326</v>
      </c>
      <c r="D711" s="4" t="s">
        <v>333</v>
      </c>
      <c r="E711" s="49" t="s">
        <v>719</v>
      </c>
      <c r="F711" s="4" t="s">
        <v>149</v>
      </c>
      <c r="G711" s="8">
        <v>49190</v>
      </c>
      <c r="H711" s="8">
        <v>49190</v>
      </c>
      <c r="I711" s="8">
        <v>49190</v>
      </c>
      <c r="J711" s="19" t="s">
        <v>328</v>
      </c>
      <c r="K711" s="9">
        <v>14872248</v>
      </c>
      <c r="L711" s="9">
        <v>15513440</v>
      </c>
      <c r="M711" s="9">
        <v>15513440</v>
      </c>
    </row>
    <row r="712" spans="1:13" s="2" customFormat="1" ht="126" customHeight="1">
      <c r="A712" s="52" t="s">
        <v>642</v>
      </c>
      <c r="B712" s="49" t="s">
        <v>30</v>
      </c>
      <c r="C712" s="56" t="s">
        <v>326</v>
      </c>
      <c r="D712" s="4" t="s">
        <v>334</v>
      </c>
      <c r="E712" s="49" t="s">
        <v>719</v>
      </c>
      <c r="F712" s="4" t="s">
        <v>149</v>
      </c>
      <c r="G712" s="8">
        <v>1296</v>
      </c>
      <c r="H712" s="8">
        <v>1296</v>
      </c>
      <c r="I712" s="8">
        <v>1296</v>
      </c>
      <c r="J712" s="19" t="s">
        <v>328</v>
      </c>
      <c r="K712" s="9">
        <v>449272</v>
      </c>
      <c r="L712" s="9">
        <v>449272</v>
      </c>
      <c r="M712" s="9">
        <v>449272</v>
      </c>
    </row>
    <row r="713" spans="1:13" s="2" customFormat="1" ht="126" customHeight="1">
      <c r="A713" s="52" t="s">
        <v>643</v>
      </c>
      <c r="B713" s="49" t="s">
        <v>30</v>
      </c>
      <c r="C713" s="56" t="s">
        <v>326</v>
      </c>
      <c r="D713" s="4" t="s">
        <v>335</v>
      </c>
      <c r="E713" s="49" t="s">
        <v>719</v>
      </c>
      <c r="F713" s="4" t="s">
        <v>149</v>
      </c>
      <c r="G713" s="8">
        <v>179</v>
      </c>
      <c r="H713" s="8">
        <v>179</v>
      </c>
      <c r="I713" s="8">
        <v>179</v>
      </c>
      <c r="J713" s="19" t="s">
        <v>328</v>
      </c>
      <c r="K713" s="9">
        <v>62055</v>
      </c>
      <c r="L713" s="9">
        <v>62055</v>
      </c>
      <c r="M713" s="9">
        <v>62055</v>
      </c>
    </row>
    <row r="714" spans="1:13" s="2" customFormat="1" ht="126" customHeight="1">
      <c r="A714" s="52" t="s">
        <v>644</v>
      </c>
      <c r="B714" s="49" t="s">
        <v>30</v>
      </c>
      <c r="C714" s="56" t="s">
        <v>326</v>
      </c>
      <c r="D714" s="4" t="s">
        <v>336</v>
      </c>
      <c r="E714" s="49" t="s">
        <v>719</v>
      </c>
      <c r="F714" s="4" t="s">
        <v>149</v>
      </c>
      <c r="G714" s="8">
        <v>976</v>
      </c>
      <c r="H714" s="8">
        <v>976</v>
      </c>
      <c r="I714" s="8">
        <v>976</v>
      </c>
      <c r="J714" s="19" t="s">
        <v>328</v>
      </c>
      <c r="K714" s="9">
        <v>260312</v>
      </c>
      <c r="L714" s="9">
        <v>385604</v>
      </c>
      <c r="M714" s="9">
        <v>385604</v>
      </c>
    </row>
    <row r="715" spans="1:13" s="2" customFormat="1" ht="126" customHeight="1">
      <c r="A715" s="52" t="s">
        <v>645</v>
      </c>
      <c r="B715" s="49" t="s">
        <v>30</v>
      </c>
      <c r="C715" s="56" t="s">
        <v>326</v>
      </c>
      <c r="D715" s="4" t="s">
        <v>337</v>
      </c>
      <c r="E715" s="49" t="s">
        <v>719</v>
      </c>
      <c r="F715" s="4" t="s">
        <v>149</v>
      </c>
      <c r="G715" s="8">
        <v>6816</v>
      </c>
      <c r="H715" s="8">
        <v>6816</v>
      </c>
      <c r="I715" s="8">
        <v>6816</v>
      </c>
      <c r="J715" s="19" t="s">
        <v>328</v>
      </c>
      <c r="K715" s="9">
        <v>1817919</v>
      </c>
      <c r="L715" s="9">
        <v>2692906</v>
      </c>
      <c r="M715" s="9">
        <v>2692906</v>
      </c>
    </row>
    <row r="716" spans="1:13" s="2" customFormat="1" ht="126" customHeight="1">
      <c r="A716" s="52" t="s">
        <v>646</v>
      </c>
      <c r="B716" s="49" t="s">
        <v>30</v>
      </c>
      <c r="C716" s="56" t="s">
        <v>326</v>
      </c>
      <c r="D716" s="4" t="s">
        <v>338</v>
      </c>
      <c r="E716" s="49" t="s">
        <v>720</v>
      </c>
      <c r="F716" s="4" t="s">
        <v>149</v>
      </c>
      <c r="G716" s="8">
        <v>216510</v>
      </c>
      <c r="H716" s="8">
        <v>216510</v>
      </c>
      <c r="I716" s="8">
        <v>216510</v>
      </c>
      <c r="J716" s="19" t="s">
        <v>328</v>
      </c>
      <c r="K716" s="9">
        <v>37068146</v>
      </c>
      <c r="L716" s="9">
        <v>50030048</v>
      </c>
      <c r="M716" s="9">
        <v>50030048</v>
      </c>
    </row>
    <row r="717" spans="1:13" s="2" customFormat="1" ht="126" customHeight="1">
      <c r="A717" s="52" t="s">
        <v>647</v>
      </c>
      <c r="B717" s="49" t="s">
        <v>30</v>
      </c>
      <c r="C717" s="56" t="s">
        <v>326</v>
      </c>
      <c r="D717" s="4" t="s">
        <v>339</v>
      </c>
      <c r="E717" s="49" t="s">
        <v>720</v>
      </c>
      <c r="F717" s="4" t="s">
        <v>149</v>
      </c>
      <c r="G717" s="8">
        <v>56729</v>
      </c>
      <c r="H717" s="8">
        <v>56729</v>
      </c>
      <c r="I717" s="8">
        <v>66780</v>
      </c>
      <c r="J717" s="19" t="s">
        <v>328</v>
      </c>
      <c r="K717" s="9">
        <v>9712433</v>
      </c>
      <c r="L717" s="9">
        <v>15431189</v>
      </c>
      <c r="M717" s="9">
        <v>15431189</v>
      </c>
    </row>
    <row r="718" spans="1:13" s="2" customFormat="1" ht="126" customHeight="1">
      <c r="A718" s="52" t="s">
        <v>648</v>
      </c>
      <c r="B718" s="49" t="s">
        <v>30</v>
      </c>
      <c r="C718" s="56" t="s">
        <v>326</v>
      </c>
      <c r="D718" s="54" t="s">
        <v>340</v>
      </c>
      <c r="E718" s="49" t="s">
        <v>719</v>
      </c>
      <c r="F718" s="4" t="s">
        <v>149</v>
      </c>
      <c r="G718" s="8">
        <v>456</v>
      </c>
      <c r="H718" s="8">
        <v>456</v>
      </c>
      <c r="I718" s="8">
        <v>456</v>
      </c>
      <c r="J718" s="19" t="s">
        <v>328</v>
      </c>
      <c r="K718" s="9">
        <v>180740</v>
      </c>
      <c r="L718" s="9">
        <v>180672</v>
      </c>
      <c r="M718" s="9">
        <v>180672</v>
      </c>
    </row>
    <row r="719" spans="1:13" s="2" customFormat="1" ht="62.25" customHeight="1">
      <c r="A719" s="52" t="s">
        <v>649</v>
      </c>
      <c r="B719" s="49" t="s">
        <v>30</v>
      </c>
      <c r="C719" s="56" t="s">
        <v>654</v>
      </c>
      <c r="D719" s="4" t="s">
        <v>341</v>
      </c>
      <c r="E719" s="57" t="s">
        <v>721</v>
      </c>
      <c r="F719" s="4" t="s">
        <v>61</v>
      </c>
      <c r="G719" s="8">
        <v>1150</v>
      </c>
      <c r="H719" s="8">
        <v>1150</v>
      </c>
      <c r="I719" s="8">
        <v>1150</v>
      </c>
      <c r="J719" s="19" t="s">
        <v>328</v>
      </c>
      <c r="K719" s="9">
        <v>302940</v>
      </c>
      <c r="L719" s="9">
        <v>318004</v>
      </c>
      <c r="M719" s="9">
        <v>318004</v>
      </c>
    </row>
    <row r="720" spans="1:13" s="2" customFormat="1" ht="62.25" customHeight="1">
      <c r="A720" s="52" t="s">
        <v>650</v>
      </c>
      <c r="B720" s="49" t="s">
        <v>30</v>
      </c>
      <c r="C720" s="56" t="s">
        <v>654</v>
      </c>
      <c r="D720" s="4" t="s">
        <v>342</v>
      </c>
      <c r="E720" s="57" t="s">
        <v>721</v>
      </c>
      <c r="F720" s="4" t="s">
        <v>61</v>
      </c>
      <c r="G720" s="8">
        <v>426</v>
      </c>
      <c r="H720" s="8">
        <v>426</v>
      </c>
      <c r="I720" s="8">
        <v>426</v>
      </c>
      <c r="J720" s="19" t="s">
        <v>328</v>
      </c>
      <c r="K720" s="9">
        <v>112220</v>
      </c>
      <c r="L720" s="9">
        <v>117800</v>
      </c>
      <c r="M720" s="9">
        <v>117800</v>
      </c>
    </row>
    <row r="721" spans="1:13" s="2" customFormat="1" ht="62.25" customHeight="1">
      <c r="A721" s="52" t="s">
        <v>651</v>
      </c>
      <c r="B721" s="49" t="s">
        <v>30</v>
      </c>
      <c r="C721" s="56" t="s">
        <v>343</v>
      </c>
      <c r="D721" s="4" t="s">
        <v>344</v>
      </c>
      <c r="E721" s="49" t="s">
        <v>720</v>
      </c>
      <c r="F721" s="4" t="s">
        <v>149</v>
      </c>
      <c r="G721" s="8">
        <v>10205</v>
      </c>
      <c r="H721" s="8">
        <v>4689</v>
      </c>
      <c r="I721" s="8">
        <v>4689</v>
      </c>
      <c r="J721" s="19" t="s">
        <v>328</v>
      </c>
      <c r="K721" s="9">
        <v>5420077</v>
      </c>
      <c r="L721" s="9">
        <v>2356180</v>
      </c>
      <c r="M721" s="9">
        <v>2356180</v>
      </c>
    </row>
    <row r="722" spans="1:13" s="2" customFormat="1" ht="62.25" customHeight="1">
      <c r="A722" s="52" t="s">
        <v>652</v>
      </c>
      <c r="B722" s="49" t="s">
        <v>30</v>
      </c>
      <c r="C722" s="56" t="s">
        <v>343</v>
      </c>
      <c r="D722" s="4" t="s">
        <v>345</v>
      </c>
      <c r="E722" s="49" t="s">
        <v>720</v>
      </c>
      <c r="F722" s="4" t="s">
        <v>149</v>
      </c>
      <c r="G722" s="8">
        <v>28411</v>
      </c>
      <c r="H722" s="8">
        <v>32411</v>
      </c>
      <c r="I722" s="8">
        <v>32411</v>
      </c>
      <c r="J722" s="19" t="s">
        <v>328</v>
      </c>
      <c r="K722" s="9">
        <v>15089643</v>
      </c>
      <c r="L722" s="9">
        <v>16286233</v>
      </c>
      <c r="M722" s="9">
        <v>16286233</v>
      </c>
    </row>
    <row r="723" spans="1:13" s="2" customFormat="1" ht="62.25" customHeight="1">
      <c r="A723" s="52" t="s">
        <v>653</v>
      </c>
      <c r="B723" s="49" t="s">
        <v>30</v>
      </c>
      <c r="C723" s="56" t="s">
        <v>343</v>
      </c>
      <c r="D723" s="4" t="s">
        <v>346</v>
      </c>
      <c r="E723" s="49" t="s">
        <v>719</v>
      </c>
      <c r="F723" s="4" t="s">
        <v>149</v>
      </c>
      <c r="G723" s="8">
        <v>16</v>
      </c>
      <c r="H723" s="8">
        <v>16</v>
      </c>
      <c r="I723" s="8">
        <v>16</v>
      </c>
      <c r="J723" s="19" t="s">
        <v>328</v>
      </c>
      <c r="K723" s="9">
        <v>6002</v>
      </c>
      <c r="L723" s="9">
        <v>5982</v>
      </c>
      <c r="M723" s="9">
        <v>5982</v>
      </c>
    </row>
    <row r="724" spans="1:13" ht="26.25" customHeight="1">
      <c r="A724" s="61">
        <v>14</v>
      </c>
      <c r="B724" s="104" t="s">
        <v>31</v>
      </c>
      <c r="C724" s="104"/>
      <c r="D724" s="104"/>
      <c r="E724" s="104"/>
      <c r="F724" s="104"/>
      <c r="G724" s="104"/>
      <c r="H724" s="104"/>
      <c r="I724" s="104"/>
      <c r="J724" s="104"/>
      <c r="K724" s="6">
        <f>SUM(K725:K737)</f>
        <v>19103454</v>
      </c>
      <c r="L724" s="6">
        <f t="shared" ref="L724:M724" si="5">SUM(L725:L737)</f>
        <v>20601398</v>
      </c>
      <c r="M724" s="6">
        <f t="shared" si="5"/>
        <v>20601398</v>
      </c>
    </row>
    <row r="725" spans="1:13" s="2" customFormat="1" ht="69.75" customHeight="1">
      <c r="A725" s="52" t="s">
        <v>624</v>
      </c>
      <c r="B725" s="56" t="s">
        <v>347</v>
      </c>
      <c r="C725" s="56" t="s">
        <v>348</v>
      </c>
      <c r="D725" s="20" t="s">
        <v>349</v>
      </c>
      <c r="E725" s="56" t="s">
        <v>350</v>
      </c>
      <c r="F725" s="54" t="s">
        <v>716</v>
      </c>
      <c r="G725" s="21">
        <v>172.8</v>
      </c>
      <c r="H725" s="21">
        <v>109.2</v>
      </c>
      <c r="I725" s="21">
        <v>109.2</v>
      </c>
      <c r="J725" s="44" t="s">
        <v>599</v>
      </c>
      <c r="K725" s="36">
        <v>232569.79</v>
      </c>
      <c r="L725" s="36">
        <v>146971.19</v>
      </c>
      <c r="M725" s="36">
        <v>146971.19</v>
      </c>
    </row>
    <row r="726" spans="1:13" s="2" customFormat="1" ht="71.25" customHeight="1">
      <c r="A726" s="52" t="s">
        <v>625</v>
      </c>
      <c r="B726" s="56" t="s">
        <v>347</v>
      </c>
      <c r="C726" s="56" t="s">
        <v>348</v>
      </c>
      <c r="D726" s="20" t="s">
        <v>351</v>
      </c>
      <c r="E726" s="56" t="s">
        <v>352</v>
      </c>
      <c r="F726" s="54" t="s">
        <v>716</v>
      </c>
      <c r="G726" s="21">
        <v>4031.5</v>
      </c>
      <c r="H726" s="21">
        <v>1737.3</v>
      </c>
      <c r="I726" s="21">
        <v>1737.3</v>
      </c>
      <c r="J726" s="44" t="s">
        <v>599</v>
      </c>
      <c r="K726" s="36">
        <v>1812320.51</v>
      </c>
      <c r="L726" s="36">
        <v>780985.84</v>
      </c>
      <c r="M726" s="36">
        <v>780985.84</v>
      </c>
    </row>
    <row r="727" spans="1:13" s="2" customFormat="1" ht="162.75" customHeight="1">
      <c r="A727" s="52" t="s">
        <v>626</v>
      </c>
      <c r="B727" s="56" t="s">
        <v>347</v>
      </c>
      <c r="C727" s="56" t="s">
        <v>348</v>
      </c>
      <c r="D727" s="20" t="s">
        <v>353</v>
      </c>
      <c r="E727" s="56" t="s">
        <v>354</v>
      </c>
      <c r="F727" s="54" t="s">
        <v>355</v>
      </c>
      <c r="G727" s="23" t="s">
        <v>356</v>
      </c>
      <c r="H727" s="22" t="s">
        <v>356</v>
      </c>
      <c r="I727" s="22" t="s">
        <v>356</v>
      </c>
      <c r="J727" s="44" t="s">
        <v>599</v>
      </c>
      <c r="K727" s="36">
        <v>1185954</v>
      </c>
      <c r="L727" s="36">
        <v>1185954</v>
      </c>
      <c r="M727" s="36">
        <v>1185954</v>
      </c>
    </row>
    <row r="728" spans="1:13" s="2" customFormat="1" ht="157.5" customHeight="1">
      <c r="A728" s="52" t="s">
        <v>627</v>
      </c>
      <c r="B728" s="56" t="s">
        <v>347</v>
      </c>
      <c r="C728" s="56" t="s">
        <v>348</v>
      </c>
      <c r="D728" s="20" t="s">
        <v>357</v>
      </c>
      <c r="E728" s="56" t="s">
        <v>358</v>
      </c>
      <c r="F728" s="54" t="s">
        <v>359</v>
      </c>
      <c r="G728" s="22">
        <v>32</v>
      </c>
      <c r="H728" s="22">
        <v>12</v>
      </c>
      <c r="I728" s="22">
        <v>12</v>
      </c>
      <c r="J728" s="44" t="s">
        <v>599</v>
      </c>
      <c r="K728" s="36">
        <v>0</v>
      </c>
      <c r="L728" s="36">
        <v>0</v>
      </c>
      <c r="M728" s="36">
        <v>0</v>
      </c>
    </row>
    <row r="729" spans="1:13" s="2" customFormat="1" ht="73.5" customHeight="1">
      <c r="A729" s="91" t="s">
        <v>628</v>
      </c>
      <c r="B729" s="83" t="s">
        <v>347</v>
      </c>
      <c r="C729" s="83" t="s">
        <v>348</v>
      </c>
      <c r="D729" s="105" t="s">
        <v>360</v>
      </c>
      <c r="E729" s="83" t="s">
        <v>361</v>
      </c>
      <c r="F729" s="84" t="s">
        <v>362</v>
      </c>
      <c r="G729" s="80">
        <v>236842</v>
      </c>
      <c r="H729" s="80">
        <v>107827</v>
      </c>
      <c r="I729" s="80">
        <v>107827</v>
      </c>
      <c r="J729" s="44" t="s">
        <v>599</v>
      </c>
      <c r="K729" s="36">
        <v>7476555.7000000002</v>
      </c>
      <c r="L729" s="36">
        <v>4046085.97</v>
      </c>
      <c r="M729" s="36">
        <v>4046085.97</v>
      </c>
    </row>
    <row r="730" spans="1:13" s="2" customFormat="1" ht="84" customHeight="1">
      <c r="A730" s="91"/>
      <c r="B730" s="83"/>
      <c r="C730" s="83"/>
      <c r="D730" s="105"/>
      <c r="E730" s="83"/>
      <c r="F730" s="84"/>
      <c r="G730" s="80"/>
      <c r="H730" s="80"/>
      <c r="I730" s="80"/>
      <c r="J730" s="44" t="s">
        <v>600</v>
      </c>
      <c r="K730" s="36">
        <v>6013844</v>
      </c>
      <c r="L730" s="36">
        <v>12034887</v>
      </c>
      <c r="M730" s="36">
        <v>12034887</v>
      </c>
    </row>
    <row r="731" spans="1:13" s="2" customFormat="1" ht="37.5">
      <c r="A731" s="52" t="s">
        <v>629</v>
      </c>
      <c r="B731" s="56" t="s">
        <v>31</v>
      </c>
      <c r="C731" s="56" t="s">
        <v>363</v>
      </c>
      <c r="D731" s="20" t="s">
        <v>364</v>
      </c>
      <c r="E731" s="56" t="s">
        <v>363</v>
      </c>
      <c r="F731" s="54" t="s">
        <v>362</v>
      </c>
      <c r="G731" s="54">
        <v>4.92</v>
      </c>
      <c r="H731" s="54">
        <v>0</v>
      </c>
      <c r="I731" s="54">
        <v>0</v>
      </c>
      <c r="J731" s="44" t="s">
        <v>599</v>
      </c>
      <c r="K731" s="36">
        <v>150000</v>
      </c>
      <c r="L731" s="36">
        <v>0</v>
      </c>
      <c r="M731" s="36">
        <v>0</v>
      </c>
    </row>
    <row r="732" spans="1:13" s="2" customFormat="1" ht="45.75" customHeight="1">
      <c r="A732" s="52" t="s">
        <v>630</v>
      </c>
      <c r="B732" s="56" t="s">
        <v>31</v>
      </c>
      <c r="C732" s="56" t="s">
        <v>365</v>
      </c>
      <c r="D732" s="20" t="s">
        <v>366</v>
      </c>
      <c r="E732" s="56" t="s">
        <v>718</v>
      </c>
      <c r="F732" s="54" t="s">
        <v>362</v>
      </c>
      <c r="G732" s="54">
        <v>147.1</v>
      </c>
      <c r="H732" s="54">
        <v>147.1</v>
      </c>
      <c r="I732" s="54">
        <v>147.1</v>
      </c>
      <c r="J732" s="44" t="s">
        <v>601</v>
      </c>
      <c r="K732" s="36">
        <v>112532.3</v>
      </c>
      <c r="L732" s="36">
        <v>112532.3</v>
      </c>
      <c r="M732" s="36">
        <v>112532.3</v>
      </c>
    </row>
    <row r="733" spans="1:13" s="2" customFormat="1" ht="50.25" customHeight="1">
      <c r="A733" s="52" t="s">
        <v>631</v>
      </c>
      <c r="B733" s="56" t="s">
        <v>31</v>
      </c>
      <c r="C733" s="56" t="s">
        <v>365</v>
      </c>
      <c r="D733" s="20" t="s">
        <v>367</v>
      </c>
      <c r="E733" s="56" t="s">
        <v>715</v>
      </c>
      <c r="F733" s="54" t="s">
        <v>362</v>
      </c>
      <c r="G733" s="54">
        <v>36.700000000000003</v>
      </c>
      <c r="H733" s="54">
        <v>36.700000000000003</v>
      </c>
      <c r="I733" s="54">
        <v>36.700000000000003</v>
      </c>
      <c r="J733" s="44" t="s">
        <v>601</v>
      </c>
      <c r="K733" s="36">
        <v>48480.7</v>
      </c>
      <c r="L733" s="36">
        <v>48480.7</v>
      </c>
      <c r="M733" s="36">
        <v>48480.7</v>
      </c>
    </row>
    <row r="734" spans="1:13" s="2" customFormat="1" ht="103.5" customHeight="1">
      <c r="A734" s="52" t="s">
        <v>632</v>
      </c>
      <c r="B734" s="56" t="s">
        <v>31</v>
      </c>
      <c r="C734" s="56" t="s">
        <v>368</v>
      </c>
      <c r="D734" s="20" t="s">
        <v>369</v>
      </c>
      <c r="E734" s="56" t="s">
        <v>370</v>
      </c>
      <c r="F734" s="54" t="s">
        <v>362</v>
      </c>
      <c r="G734" s="54">
        <v>20.6</v>
      </c>
      <c r="H734" s="54">
        <v>20.6</v>
      </c>
      <c r="I734" s="54">
        <v>20.6</v>
      </c>
      <c r="J734" s="44" t="s">
        <v>597</v>
      </c>
      <c r="K734" s="36">
        <v>623108.80000000005</v>
      </c>
      <c r="L734" s="36">
        <v>623108.80000000005</v>
      </c>
      <c r="M734" s="36">
        <v>623108.80000000005</v>
      </c>
    </row>
    <row r="735" spans="1:13" s="2" customFormat="1" ht="159.75" customHeight="1">
      <c r="A735" s="52" t="s">
        <v>633</v>
      </c>
      <c r="B735" s="56" t="s">
        <v>31</v>
      </c>
      <c r="C735" s="56" t="s">
        <v>368</v>
      </c>
      <c r="D735" s="20" t="s">
        <v>371</v>
      </c>
      <c r="E735" s="56" t="s">
        <v>372</v>
      </c>
      <c r="F735" s="54" t="s">
        <v>362</v>
      </c>
      <c r="G735" s="54">
        <v>271.10000000000002</v>
      </c>
      <c r="H735" s="54">
        <v>271.10000000000002</v>
      </c>
      <c r="I735" s="54">
        <v>271.10000000000002</v>
      </c>
      <c r="J735" s="44" t="s">
        <v>597</v>
      </c>
      <c r="K735" s="36">
        <v>1318088.2</v>
      </c>
      <c r="L735" s="36">
        <v>1318088.2</v>
      </c>
      <c r="M735" s="36">
        <v>1318088.2</v>
      </c>
    </row>
    <row r="736" spans="1:13" s="2" customFormat="1" ht="105" customHeight="1">
      <c r="A736" s="52" t="s">
        <v>634</v>
      </c>
      <c r="B736" s="56" t="s">
        <v>31</v>
      </c>
      <c r="C736" s="56" t="s">
        <v>365</v>
      </c>
      <c r="D736" s="20" t="s">
        <v>373</v>
      </c>
      <c r="E736" s="56" t="s">
        <v>374</v>
      </c>
      <c r="F736" s="54" t="s">
        <v>362</v>
      </c>
      <c r="G736" s="54">
        <v>0</v>
      </c>
      <c r="H736" s="54">
        <v>31.7</v>
      </c>
      <c r="I736" s="54">
        <v>31.7</v>
      </c>
      <c r="J736" s="44" t="s">
        <v>598</v>
      </c>
      <c r="K736" s="36">
        <v>0</v>
      </c>
      <c r="L736" s="36">
        <v>174304</v>
      </c>
      <c r="M736" s="36">
        <v>174304</v>
      </c>
    </row>
    <row r="737" spans="1:13" s="2" customFormat="1" ht="75">
      <c r="A737" s="52" t="s">
        <v>635</v>
      </c>
      <c r="B737" s="56" t="s">
        <v>31</v>
      </c>
      <c r="C737" s="56" t="s">
        <v>375</v>
      </c>
      <c r="D737" s="20" t="s">
        <v>376</v>
      </c>
      <c r="E737" s="56" t="s">
        <v>377</v>
      </c>
      <c r="F737" s="54" t="s">
        <v>362</v>
      </c>
      <c r="G737" s="54">
        <v>100</v>
      </c>
      <c r="H737" s="54">
        <v>100</v>
      </c>
      <c r="I737" s="54">
        <v>100</v>
      </c>
      <c r="J737" s="44" t="s">
        <v>596</v>
      </c>
      <c r="K737" s="36">
        <v>130000</v>
      </c>
      <c r="L737" s="36">
        <v>130000</v>
      </c>
      <c r="M737" s="36">
        <v>130000</v>
      </c>
    </row>
    <row r="738" spans="1:13" ht="29.25" customHeight="1">
      <c r="A738" s="61">
        <v>15</v>
      </c>
      <c r="B738" s="104" t="s">
        <v>32</v>
      </c>
      <c r="C738" s="104"/>
      <c r="D738" s="104"/>
      <c r="E738" s="104"/>
      <c r="F738" s="104"/>
      <c r="G738" s="104"/>
      <c r="H738" s="104"/>
      <c r="I738" s="104"/>
      <c r="J738" s="104"/>
      <c r="K738" s="6">
        <f>SUM(K739:K741)</f>
        <v>15492558</v>
      </c>
      <c r="L738" s="6">
        <f>SUM(L739:L741)</f>
        <v>15930845</v>
      </c>
      <c r="M738" s="6">
        <f>SUM(M739:M741)</f>
        <v>15930845</v>
      </c>
    </row>
    <row r="739" spans="1:13" ht="141.75" customHeight="1">
      <c r="A739" s="52" t="s">
        <v>621</v>
      </c>
      <c r="B739" s="49" t="s">
        <v>32</v>
      </c>
      <c r="C739" s="49" t="s">
        <v>72</v>
      </c>
      <c r="D739" s="4" t="s">
        <v>73</v>
      </c>
      <c r="E739" s="49" t="s">
        <v>74</v>
      </c>
      <c r="F739" s="4" t="s">
        <v>75</v>
      </c>
      <c r="G739" s="8">
        <v>200</v>
      </c>
      <c r="H739" s="8">
        <v>200</v>
      </c>
      <c r="I739" s="8">
        <v>200</v>
      </c>
      <c r="J739" s="72" t="s">
        <v>76</v>
      </c>
      <c r="K739" s="9">
        <v>5580693</v>
      </c>
      <c r="L739" s="9">
        <v>5981987</v>
      </c>
      <c r="M739" s="9">
        <v>5981987</v>
      </c>
    </row>
    <row r="740" spans="1:13" ht="144" customHeight="1">
      <c r="A740" s="52" t="s">
        <v>622</v>
      </c>
      <c r="B740" s="49" t="s">
        <v>32</v>
      </c>
      <c r="C740" s="49" t="s">
        <v>77</v>
      </c>
      <c r="D740" s="4" t="s">
        <v>78</v>
      </c>
      <c r="E740" s="49" t="s">
        <v>474</v>
      </c>
      <c r="F740" s="4" t="s">
        <v>61</v>
      </c>
      <c r="G740" s="8">
        <v>10000</v>
      </c>
      <c r="H740" s="8">
        <v>10000</v>
      </c>
      <c r="I740" s="8">
        <v>10000</v>
      </c>
      <c r="J740" s="72" t="s">
        <v>76</v>
      </c>
      <c r="K740" s="9">
        <v>6874631</v>
      </c>
      <c r="L740" s="9">
        <v>6911624</v>
      </c>
      <c r="M740" s="9">
        <v>6911624</v>
      </c>
    </row>
    <row r="741" spans="1:13" ht="93.75">
      <c r="A741" s="52" t="s">
        <v>623</v>
      </c>
      <c r="B741" s="49" t="s">
        <v>32</v>
      </c>
      <c r="C741" s="49" t="s">
        <v>79</v>
      </c>
      <c r="D741" s="4" t="s">
        <v>80</v>
      </c>
      <c r="E741" s="49" t="s">
        <v>473</v>
      </c>
      <c r="F741" s="4" t="s">
        <v>717</v>
      </c>
      <c r="G741" s="68">
        <v>1.8868</v>
      </c>
      <c r="H741" s="68">
        <v>1.8868</v>
      </c>
      <c r="I741" s="68">
        <v>1.8868</v>
      </c>
      <c r="J741" s="72" t="s">
        <v>76</v>
      </c>
      <c r="K741" s="9">
        <v>3037234</v>
      </c>
      <c r="L741" s="9">
        <v>3037234</v>
      </c>
      <c r="M741" s="9">
        <v>3037234</v>
      </c>
    </row>
    <row r="742" spans="1:13" ht="27.75" customHeight="1">
      <c r="A742" s="61">
        <v>16</v>
      </c>
      <c r="B742" s="104" t="s">
        <v>33</v>
      </c>
      <c r="C742" s="104"/>
      <c r="D742" s="104"/>
      <c r="E742" s="104"/>
      <c r="F742" s="104"/>
      <c r="G742" s="104"/>
      <c r="H742" s="104"/>
      <c r="I742" s="104"/>
      <c r="J742" s="104"/>
      <c r="K742" s="6">
        <v>6767188</v>
      </c>
      <c r="L742" s="6">
        <v>8579173</v>
      </c>
      <c r="M742" s="6">
        <v>8579173</v>
      </c>
    </row>
    <row r="743" spans="1:13" ht="147.75" customHeight="1">
      <c r="A743" s="52" t="s">
        <v>593</v>
      </c>
      <c r="B743" s="38" t="s">
        <v>33</v>
      </c>
      <c r="C743" s="38" t="s">
        <v>81</v>
      </c>
      <c r="D743" s="30" t="s">
        <v>82</v>
      </c>
      <c r="E743" s="38" t="s">
        <v>472</v>
      </c>
      <c r="F743" s="4" t="s">
        <v>61</v>
      </c>
      <c r="G743" s="4">
        <v>36</v>
      </c>
      <c r="H743" s="4">
        <v>114</v>
      </c>
      <c r="I743" s="4">
        <v>110</v>
      </c>
      <c r="J743" s="73" t="s">
        <v>83</v>
      </c>
      <c r="K743" s="27">
        <v>6767188</v>
      </c>
      <c r="L743" s="27">
        <v>8579173</v>
      </c>
      <c r="M743" s="27">
        <v>8579173</v>
      </c>
    </row>
    <row r="744" spans="1:13" ht="30" customHeight="1">
      <c r="A744" s="61">
        <v>17</v>
      </c>
      <c r="B744" s="102" t="s">
        <v>34</v>
      </c>
      <c r="C744" s="102"/>
      <c r="D744" s="102"/>
      <c r="E744" s="102"/>
      <c r="F744" s="102"/>
      <c r="G744" s="102"/>
      <c r="H744" s="102"/>
      <c r="I744" s="102"/>
      <c r="J744" s="102"/>
      <c r="K744" s="6">
        <v>21997431</v>
      </c>
      <c r="L744" s="6">
        <v>42578790</v>
      </c>
      <c r="M744" s="6">
        <v>42578790</v>
      </c>
    </row>
    <row r="745" spans="1:13" ht="56.25">
      <c r="A745" s="52" t="s">
        <v>594</v>
      </c>
      <c r="B745" s="49" t="s">
        <v>34</v>
      </c>
      <c r="C745" s="49" t="s">
        <v>589</v>
      </c>
      <c r="D745" s="48" t="s">
        <v>590</v>
      </c>
      <c r="E745" s="49" t="s">
        <v>591</v>
      </c>
      <c r="F745" s="4" t="s">
        <v>149</v>
      </c>
      <c r="G745" s="4">
        <v>120</v>
      </c>
      <c r="H745" s="4">
        <v>120</v>
      </c>
      <c r="I745" s="4">
        <v>310</v>
      </c>
      <c r="J745" s="72" t="s">
        <v>592</v>
      </c>
      <c r="K745" s="9">
        <v>21997431</v>
      </c>
      <c r="L745" s="9">
        <v>42578790</v>
      </c>
      <c r="M745" s="9">
        <v>42578790</v>
      </c>
    </row>
    <row r="746" spans="1:13" ht="29.25" customHeight="1">
      <c r="A746" s="61">
        <v>18</v>
      </c>
      <c r="B746" s="104" t="s">
        <v>35</v>
      </c>
      <c r="C746" s="104"/>
      <c r="D746" s="104"/>
      <c r="E746" s="104"/>
      <c r="F746" s="104"/>
      <c r="G746" s="104"/>
      <c r="H746" s="104"/>
      <c r="I746" s="104"/>
      <c r="J746" s="104"/>
      <c r="K746" s="6">
        <f>SUM(K747:K763)</f>
        <v>421092815</v>
      </c>
      <c r="L746" s="6">
        <f>SUM(L747:L763)</f>
        <v>461773915</v>
      </c>
      <c r="M746" s="6">
        <f>SUM(M747:M763)</f>
        <v>461773915</v>
      </c>
    </row>
    <row r="747" spans="1:13" ht="111" customHeight="1">
      <c r="A747" s="52" t="s">
        <v>604</v>
      </c>
      <c r="B747" s="49" t="s">
        <v>35</v>
      </c>
      <c r="C747" s="49" t="s">
        <v>84</v>
      </c>
      <c r="D747" s="52" t="s">
        <v>469</v>
      </c>
      <c r="E747" s="49" t="s">
        <v>85</v>
      </c>
      <c r="F747" s="4" t="s">
        <v>149</v>
      </c>
      <c r="G747" s="8">
        <v>653000</v>
      </c>
      <c r="H747" s="8">
        <v>653000</v>
      </c>
      <c r="I747" s="8">
        <v>702995</v>
      </c>
      <c r="J747" s="72" t="s">
        <v>86</v>
      </c>
      <c r="K747" s="9">
        <f>291704622+350921</f>
        <v>292055543</v>
      </c>
      <c r="L747" s="9">
        <f>322759197+350921</f>
        <v>323110118</v>
      </c>
      <c r="M747" s="9">
        <f>322759197+350921</f>
        <v>323110118</v>
      </c>
    </row>
    <row r="748" spans="1:13" ht="107.25" customHeight="1">
      <c r="A748" s="52" t="s">
        <v>605</v>
      </c>
      <c r="B748" s="49" t="s">
        <v>35</v>
      </c>
      <c r="C748" s="49" t="s">
        <v>84</v>
      </c>
      <c r="D748" s="4" t="s">
        <v>87</v>
      </c>
      <c r="E748" s="49" t="s">
        <v>85</v>
      </c>
      <c r="F748" s="4" t="s">
        <v>149</v>
      </c>
      <c r="G748" s="8">
        <v>85000</v>
      </c>
      <c r="H748" s="8">
        <v>84000</v>
      </c>
      <c r="I748" s="8">
        <v>91391</v>
      </c>
      <c r="J748" s="72" t="s">
        <v>86</v>
      </c>
      <c r="K748" s="9">
        <v>37267555</v>
      </c>
      <c r="L748" s="9">
        <v>40749903</v>
      </c>
      <c r="M748" s="9">
        <v>40749903</v>
      </c>
    </row>
    <row r="749" spans="1:13" ht="197.25" customHeight="1">
      <c r="A749" s="52" t="s">
        <v>606</v>
      </c>
      <c r="B749" s="49" t="s">
        <v>35</v>
      </c>
      <c r="C749" s="49" t="s">
        <v>88</v>
      </c>
      <c r="D749" s="4" t="s">
        <v>89</v>
      </c>
      <c r="E749" s="49" t="s">
        <v>85</v>
      </c>
      <c r="F749" s="4" t="s">
        <v>149</v>
      </c>
      <c r="G749" s="8">
        <v>70000</v>
      </c>
      <c r="H749" s="8">
        <v>89000</v>
      </c>
      <c r="I749" s="8">
        <v>96959</v>
      </c>
      <c r="J749" s="72" t="s">
        <v>86</v>
      </c>
      <c r="K749" s="9">
        <v>9135807</v>
      </c>
      <c r="L749" s="9">
        <v>12852104</v>
      </c>
      <c r="M749" s="9">
        <v>12852104</v>
      </c>
    </row>
    <row r="750" spans="1:13" ht="251.25" customHeight="1">
      <c r="A750" s="52" t="s">
        <v>607</v>
      </c>
      <c r="B750" s="49" t="s">
        <v>35</v>
      </c>
      <c r="C750" s="49" t="s">
        <v>90</v>
      </c>
      <c r="D750" s="4" t="s">
        <v>91</v>
      </c>
      <c r="E750" s="49" t="s">
        <v>85</v>
      </c>
      <c r="F750" s="4" t="s">
        <v>149</v>
      </c>
      <c r="G750" s="8">
        <v>0</v>
      </c>
      <c r="H750" s="8">
        <v>0</v>
      </c>
      <c r="I750" s="8">
        <v>0</v>
      </c>
      <c r="J750" s="72" t="s">
        <v>86</v>
      </c>
      <c r="K750" s="9">
        <v>0</v>
      </c>
      <c r="L750" s="9">
        <v>0</v>
      </c>
      <c r="M750" s="9">
        <v>0</v>
      </c>
    </row>
    <row r="751" spans="1:13" ht="150" customHeight="1">
      <c r="A751" s="52" t="s">
        <v>608</v>
      </c>
      <c r="B751" s="49" t="s">
        <v>35</v>
      </c>
      <c r="C751" s="49" t="s">
        <v>92</v>
      </c>
      <c r="D751" s="4" t="s">
        <v>93</v>
      </c>
      <c r="E751" s="49" t="s">
        <v>85</v>
      </c>
      <c r="F751" s="4" t="s">
        <v>149</v>
      </c>
      <c r="G751" s="53">
        <v>7</v>
      </c>
      <c r="H751" s="53">
        <v>8</v>
      </c>
      <c r="I751" s="53">
        <v>8</v>
      </c>
      <c r="J751" s="72" t="s">
        <v>86</v>
      </c>
      <c r="K751" s="9">
        <v>1386</v>
      </c>
      <c r="L751" s="9">
        <v>1752</v>
      </c>
      <c r="M751" s="9">
        <v>1752</v>
      </c>
    </row>
    <row r="752" spans="1:13" ht="187.5">
      <c r="A752" s="52" t="s">
        <v>609</v>
      </c>
      <c r="B752" s="49" t="s">
        <v>35</v>
      </c>
      <c r="C752" s="49" t="s">
        <v>94</v>
      </c>
      <c r="D752" s="4" t="s">
        <v>95</v>
      </c>
      <c r="E752" s="49" t="s">
        <v>85</v>
      </c>
      <c r="F752" s="4" t="s">
        <v>149</v>
      </c>
      <c r="G752" s="8">
        <v>916</v>
      </c>
      <c r="H752" s="8">
        <v>925</v>
      </c>
      <c r="I752" s="8">
        <v>976</v>
      </c>
      <c r="J752" s="72" t="s">
        <v>86</v>
      </c>
      <c r="K752" s="9">
        <v>181369</v>
      </c>
      <c r="L752" s="9">
        <v>202649</v>
      </c>
      <c r="M752" s="9">
        <v>202649</v>
      </c>
    </row>
    <row r="753" spans="1:13" ht="97.5" customHeight="1">
      <c r="A753" s="52" t="s">
        <v>610</v>
      </c>
      <c r="B753" s="49" t="s">
        <v>35</v>
      </c>
      <c r="C753" s="49" t="s">
        <v>96</v>
      </c>
      <c r="D753" s="4" t="s">
        <v>97</v>
      </c>
      <c r="E753" s="49" t="s">
        <v>85</v>
      </c>
      <c r="F753" s="4" t="s">
        <v>149</v>
      </c>
      <c r="G753" s="8">
        <v>917</v>
      </c>
      <c r="H753" s="8">
        <v>926</v>
      </c>
      <c r="I753" s="8">
        <v>977</v>
      </c>
      <c r="J753" s="72" t="s">
        <v>86</v>
      </c>
      <c r="K753" s="9">
        <v>181567</v>
      </c>
      <c r="L753" s="9">
        <v>202869</v>
      </c>
      <c r="M753" s="9">
        <v>202869</v>
      </c>
    </row>
    <row r="754" spans="1:13" ht="187.5" customHeight="1">
      <c r="A754" s="52" t="s">
        <v>611</v>
      </c>
      <c r="B754" s="49" t="s">
        <v>35</v>
      </c>
      <c r="C754" s="49" t="s">
        <v>480</v>
      </c>
      <c r="D754" s="4" t="s">
        <v>98</v>
      </c>
      <c r="E754" s="49" t="s">
        <v>85</v>
      </c>
      <c r="F754" s="4" t="s">
        <v>149</v>
      </c>
      <c r="G754" s="8">
        <v>785</v>
      </c>
      <c r="H754" s="8">
        <v>820</v>
      </c>
      <c r="I754" s="8">
        <v>860</v>
      </c>
      <c r="J754" s="72" t="s">
        <v>86</v>
      </c>
      <c r="K754" s="9">
        <v>155431</v>
      </c>
      <c r="L754" s="9">
        <v>179646</v>
      </c>
      <c r="M754" s="9">
        <v>179646</v>
      </c>
    </row>
    <row r="755" spans="1:13" ht="227.25" customHeight="1">
      <c r="A755" s="52" t="s">
        <v>612</v>
      </c>
      <c r="B755" s="49" t="s">
        <v>35</v>
      </c>
      <c r="C755" s="49" t="s">
        <v>99</v>
      </c>
      <c r="D755" s="4" t="s">
        <v>100</v>
      </c>
      <c r="E755" s="49" t="s">
        <v>85</v>
      </c>
      <c r="F755" s="4" t="s">
        <v>149</v>
      </c>
      <c r="G755" s="8">
        <v>732</v>
      </c>
      <c r="H755" s="8">
        <v>805</v>
      </c>
      <c r="I755" s="8">
        <v>836</v>
      </c>
      <c r="J755" s="72" t="s">
        <v>86</v>
      </c>
      <c r="K755" s="9">
        <v>144937</v>
      </c>
      <c r="L755" s="9">
        <v>176359</v>
      </c>
      <c r="M755" s="9">
        <v>176359</v>
      </c>
    </row>
    <row r="756" spans="1:13" ht="92.25" customHeight="1">
      <c r="A756" s="52" t="s">
        <v>613</v>
      </c>
      <c r="B756" s="49" t="s">
        <v>35</v>
      </c>
      <c r="C756" s="49" t="s">
        <v>101</v>
      </c>
      <c r="D756" s="4" t="s">
        <v>102</v>
      </c>
      <c r="E756" s="49" t="s">
        <v>85</v>
      </c>
      <c r="F756" s="4" t="s">
        <v>149</v>
      </c>
      <c r="G756" s="8">
        <v>153</v>
      </c>
      <c r="H756" s="8">
        <v>221</v>
      </c>
      <c r="I756" s="8">
        <v>223</v>
      </c>
      <c r="J756" s="72" t="s">
        <v>86</v>
      </c>
      <c r="K756" s="9">
        <v>15677</v>
      </c>
      <c r="L756" s="9">
        <v>25056</v>
      </c>
      <c r="M756" s="9">
        <v>25056</v>
      </c>
    </row>
    <row r="757" spans="1:13" ht="80.25" customHeight="1">
      <c r="A757" s="52" t="s">
        <v>614</v>
      </c>
      <c r="B757" s="49" t="s">
        <v>35</v>
      </c>
      <c r="C757" s="49" t="s">
        <v>103</v>
      </c>
      <c r="D757" s="4" t="s">
        <v>104</v>
      </c>
      <c r="E757" s="49" t="s">
        <v>85</v>
      </c>
      <c r="F757" s="4" t="s">
        <v>149</v>
      </c>
      <c r="G757" s="8">
        <v>2329</v>
      </c>
      <c r="H757" s="8">
        <v>2319</v>
      </c>
      <c r="I757" s="8">
        <v>2511</v>
      </c>
      <c r="J757" s="72" t="s">
        <v>105</v>
      </c>
      <c r="K757" s="9">
        <v>251755</v>
      </c>
      <c r="L757" s="9">
        <v>251755</v>
      </c>
      <c r="M757" s="9">
        <v>251755</v>
      </c>
    </row>
    <row r="758" spans="1:13" ht="56.25" customHeight="1">
      <c r="A758" s="52" t="s">
        <v>615</v>
      </c>
      <c r="B758" s="49" t="s">
        <v>35</v>
      </c>
      <c r="C758" s="49" t="s">
        <v>479</v>
      </c>
      <c r="D758" s="4" t="s">
        <v>106</v>
      </c>
      <c r="E758" s="49" t="s">
        <v>85</v>
      </c>
      <c r="F758" s="4" t="s">
        <v>149</v>
      </c>
      <c r="G758" s="8">
        <v>0</v>
      </c>
      <c r="H758" s="8">
        <v>200</v>
      </c>
      <c r="I758" s="8">
        <v>232</v>
      </c>
      <c r="J758" s="72" t="s">
        <v>86</v>
      </c>
      <c r="K758" s="9">
        <v>0</v>
      </c>
      <c r="L758" s="9">
        <v>97023</v>
      </c>
      <c r="M758" s="9">
        <v>97023</v>
      </c>
    </row>
    <row r="759" spans="1:13" ht="48" customHeight="1">
      <c r="A759" s="52" t="s">
        <v>616</v>
      </c>
      <c r="B759" s="49" t="s">
        <v>35</v>
      </c>
      <c r="C759" s="49" t="s">
        <v>478</v>
      </c>
      <c r="D759" s="4" t="s">
        <v>107</v>
      </c>
      <c r="E759" s="49" t="s">
        <v>85</v>
      </c>
      <c r="F759" s="4" t="s">
        <v>149</v>
      </c>
      <c r="G759" s="8">
        <v>0</v>
      </c>
      <c r="H759" s="8">
        <v>200</v>
      </c>
      <c r="I759" s="8">
        <v>224</v>
      </c>
      <c r="J759" s="72" t="s">
        <v>86</v>
      </c>
      <c r="K759" s="9">
        <v>0</v>
      </c>
      <c r="L759" s="9">
        <v>43816</v>
      </c>
      <c r="M759" s="9">
        <v>43816</v>
      </c>
    </row>
    <row r="760" spans="1:13" ht="223.5" customHeight="1">
      <c r="A760" s="52" t="s">
        <v>617</v>
      </c>
      <c r="B760" s="49" t="s">
        <v>35</v>
      </c>
      <c r="C760" s="49" t="s">
        <v>477</v>
      </c>
      <c r="D760" s="4" t="s">
        <v>108</v>
      </c>
      <c r="E760" s="49" t="s">
        <v>85</v>
      </c>
      <c r="F760" s="4" t="s">
        <v>149</v>
      </c>
      <c r="G760" s="8">
        <v>0</v>
      </c>
      <c r="H760" s="8">
        <v>13500</v>
      </c>
      <c r="I760" s="8">
        <v>13707</v>
      </c>
      <c r="J760" s="72" t="s">
        <v>86</v>
      </c>
      <c r="K760" s="9">
        <v>0</v>
      </c>
      <c r="L760" s="9">
        <v>1530599</v>
      </c>
      <c r="M760" s="9">
        <v>1530599</v>
      </c>
    </row>
    <row r="761" spans="1:13" ht="131.25">
      <c r="A761" s="52" t="s">
        <v>618</v>
      </c>
      <c r="B761" s="49" t="s">
        <v>35</v>
      </c>
      <c r="C761" s="49" t="s">
        <v>476</v>
      </c>
      <c r="D761" s="4" t="s">
        <v>109</v>
      </c>
      <c r="E761" s="49" t="s">
        <v>85</v>
      </c>
      <c r="F761" s="4" t="s">
        <v>149</v>
      </c>
      <c r="G761" s="8">
        <v>0</v>
      </c>
      <c r="H761" s="8">
        <v>10</v>
      </c>
      <c r="I761" s="8">
        <v>10</v>
      </c>
      <c r="J761" s="72" t="s">
        <v>86</v>
      </c>
      <c r="K761" s="9">
        <v>0</v>
      </c>
      <c r="L761" s="9">
        <v>2190</v>
      </c>
      <c r="M761" s="9">
        <v>2190</v>
      </c>
    </row>
    <row r="762" spans="1:13" ht="84.75" customHeight="1">
      <c r="A762" s="52" t="s">
        <v>619</v>
      </c>
      <c r="B762" s="49" t="s">
        <v>35</v>
      </c>
      <c r="C762" s="49" t="s">
        <v>475</v>
      </c>
      <c r="D762" s="4" t="s">
        <v>110</v>
      </c>
      <c r="E762" s="49" t="s">
        <v>85</v>
      </c>
      <c r="F762" s="4" t="s">
        <v>149</v>
      </c>
      <c r="G762" s="8">
        <v>0</v>
      </c>
      <c r="H762" s="8">
        <v>2950</v>
      </c>
      <c r="I762" s="8">
        <v>5467</v>
      </c>
      <c r="J762" s="72" t="s">
        <v>86</v>
      </c>
      <c r="K762" s="9">
        <v>0</v>
      </c>
      <c r="L762" s="9">
        <v>646288</v>
      </c>
      <c r="M762" s="9">
        <v>646288</v>
      </c>
    </row>
    <row r="763" spans="1:13" ht="102" customHeight="1">
      <c r="A763" s="52" t="s">
        <v>620</v>
      </c>
      <c r="B763" s="49" t="s">
        <v>35</v>
      </c>
      <c r="C763" s="49" t="s">
        <v>111</v>
      </c>
      <c r="D763" s="4" t="s">
        <v>112</v>
      </c>
      <c r="E763" s="49" t="s">
        <v>471</v>
      </c>
      <c r="F763" s="4" t="s">
        <v>471</v>
      </c>
      <c r="G763" s="8" t="s">
        <v>471</v>
      </c>
      <c r="H763" s="8" t="s">
        <v>471</v>
      </c>
      <c r="I763" s="8" t="s">
        <v>471</v>
      </c>
      <c r="J763" s="72" t="s">
        <v>86</v>
      </c>
      <c r="K763" s="9">
        <v>81701788</v>
      </c>
      <c r="L763" s="9">
        <v>81701788</v>
      </c>
      <c r="M763" s="9">
        <v>81701788</v>
      </c>
    </row>
    <row r="764" spans="1:13" ht="29.25" customHeight="1">
      <c r="A764" s="61">
        <v>19</v>
      </c>
      <c r="B764" s="102" t="s">
        <v>36</v>
      </c>
      <c r="C764" s="102"/>
      <c r="D764" s="102"/>
      <c r="E764" s="102"/>
      <c r="F764" s="102"/>
      <c r="G764" s="102"/>
      <c r="H764" s="102"/>
      <c r="I764" s="102"/>
      <c r="J764" s="102"/>
      <c r="K764" s="6">
        <f>K765</f>
        <v>16300038</v>
      </c>
      <c r="L764" s="6">
        <v>16356438</v>
      </c>
      <c r="M764" s="6">
        <v>16356438</v>
      </c>
    </row>
    <row r="765" spans="1:13" ht="99" customHeight="1">
      <c r="A765" s="52" t="s">
        <v>595</v>
      </c>
      <c r="B765" s="49" t="s">
        <v>113</v>
      </c>
      <c r="C765" s="49" t="s">
        <v>114</v>
      </c>
      <c r="D765" s="52" t="s">
        <v>115</v>
      </c>
      <c r="E765" s="49" t="s">
        <v>470</v>
      </c>
      <c r="F765" s="4" t="s">
        <v>61</v>
      </c>
      <c r="G765" s="8">
        <v>141</v>
      </c>
      <c r="H765" s="8">
        <v>143</v>
      </c>
      <c r="I765" s="8">
        <v>141</v>
      </c>
      <c r="J765" s="72" t="s">
        <v>116</v>
      </c>
      <c r="K765" s="9">
        <v>16300038</v>
      </c>
      <c r="L765" s="9">
        <v>16356438</v>
      </c>
      <c r="M765" s="9">
        <v>16356438</v>
      </c>
    </row>
    <row r="766" spans="1:13" ht="30.75" customHeight="1">
      <c r="A766" s="69"/>
      <c r="B766" s="103" t="s">
        <v>37</v>
      </c>
      <c r="C766" s="103"/>
      <c r="D766" s="103"/>
      <c r="E766" s="103"/>
      <c r="F766" s="103"/>
      <c r="G766" s="103"/>
      <c r="H766" s="103"/>
      <c r="I766" s="103"/>
      <c r="J766" s="103"/>
      <c r="K766" s="6">
        <f>K764+K746+K744+K742+K738+K724+K705+K702+K695+K683+K1522+K678+K664+K608+K606+K582+K562+K507+K30+K8</f>
        <v>10743000253</v>
      </c>
      <c r="L766" s="6">
        <f>L764+L746+L744+L742+L738+L724+L705+L702+L695+L683+L1522+L678+L664+L608+L606+L582+L562+L507+L30+L8</f>
        <v>11297814386</v>
      </c>
      <c r="M766" s="6">
        <f>M764+M746+M744+M742+M738+M724+M705+M702+M695+M683+M678+M664+M608+M606+M582+M562+M507+M30+M8</f>
        <v>11315239255.049999</v>
      </c>
    </row>
    <row r="767" spans="1:13" ht="15" customHeight="1">
      <c r="A767" s="106"/>
      <c r="B767" s="106"/>
      <c r="C767" s="106"/>
      <c r="D767" s="106"/>
      <c r="E767" s="106"/>
      <c r="F767" s="106"/>
      <c r="G767" s="106"/>
      <c r="H767" s="106"/>
      <c r="I767" s="106"/>
      <c r="J767" s="106"/>
      <c r="K767" s="106"/>
      <c r="L767" s="106"/>
      <c r="M767" s="106"/>
    </row>
    <row r="768" spans="1:13">
      <c r="A768" s="43"/>
      <c r="B768" s="2" t="s">
        <v>42</v>
      </c>
      <c r="C768" s="2"/>
      <c r="D768" s="2"/>
      <c r="E768" s="2"/>
      <c r="F768" s="2"/>
      <c r="J768" s="43"/>
      <c r="K768" s="2"/>
      <c r="L768" s="2"/>
      <c r="M768" s="2"/>
    </row>
    <row r="769" spans="1:13">
      <c r="A769" s="43"/>
      <c r="B769" s="2" t="s">
        <v>41</v>
      </c>
      <c r="C769" s="2"/>
      <c r="D769" s="2"/>
      <c r="E769" s="2"/>
      <c r="F769" s="2"/>
      <c r="J769" s="43"/>
      <c r="K769" s="2"/>
      <c r="L769" s="2"/>
      <c r="M769" s="2"/>
    </row>
    <row r="770" spans="1:13">
      <c r="A770" s="43"/>
      <c r="B770" s="2"/>
      <c r="C770" s="2"/>
      <c r="D770" s="2"/>
      <c r="E770" s="2"/>
      <c r="F770" s="2"/>
      <c r="J770" s="43"/>
      <c r="K770" s="2"/>
      <c r="L770" s="2"/>
      <c r="M770" s="2"/>
    </row>
  </sheetData>
  <mergeCells count="2112">
    <mergeCell ref="B608:J608"/>
    <mergeCell ref="B664:J664"/>
    <mergeCell ref="B8:J8"/>
    <mergeCell ref="B507:J507"/>
    <mergeCell ref="B562:J562"/>
    <mergeCell ref="B30:J30"/>
    <mergeCell ref="A767:M767"/>
    <mergeCell ref="A2:M2"/>
    <mergeCell ref="I5:I6"/>
    <mergeCell ref="J5:J6"/>
    <mergeCell ref="K5:M5"/>
    <mergeCell ref="A4:A6"/>
    <mergeCell ref="B4:B6"/>
    <mergeCell ref="C4:C6"/>
    <mergeCell ref="D4:D6"/>
    <mergeCell ref="E4:I4"/>
    <mergeCell ref="J4:M4"/>
    <mergeCell ref="E5:E6"/>
    <mergeCell ref="F5:F6"/>
    <mergeCell ref="G5:G6"/>
    <mergeCell ref="H5:H6"/>
    <mergeCell ref="B606:J606"/>
    <mergeCell ref="A9:A10"/>
    <mergeCell ref="B9:B10"/>
    <mergeCell ref="A649:A650"/>
    <mergeCell ref="B649:B650"/>
    <mergeCell ref="C649:C650"/>
    <mergeCell ref="D649:D650"/>
    <mergeCell ref="E649:E650"/>
    <mergeCell ref="F653:F654"/>
    <mergeCell ref="G653:G654"/>
    <mergeCell ref="F649:F650"/>
    <mergeCell ref="G649:G650"/>
    <mergeCell ref="C9:C10"/>
    <mergeCell ref="A729:A730"/>
    <mergeCell ref="B729:B730"/>
    <mergeCell ref="C729:C730"/>
    <mergeCell ref="B764:J764"/>
    <mergeCell ref="B766:J766"/>
    <mergeCell ref="B724:J724"/>
    <mergeCell ref="B738:J738"/>
    <mergeCell ref="B744:J744"/>
    <mergeCell ref="B742:J742"/>
    <mergeCell ref="B746:J746"/>
    <mergeCell ref="D729:D730"/>
    <mergeCell ref="E729:E730"/>
    <mergeCell ref="F729:F730"/>
    <mergeCell ref="G729:G730"/>
    <mergeCell ref="H729:H730"/>
    <mergeCell ref="I729:I730"/>
    <mergeCell ref="B678:J678"/>
    <mergeCell ref="B683:J683"/>
    <mergeCell ref="B705:J705"/>
    <mergeCell ref="B702:J702"/>
    <mergeCell ref="B695:J695"/>
    <mergeCell ref="B653:B654"/>
    <mergeCell ref="H653:H654"/>
    <mergeCell ref="I653:I654"/>
    <mergeCell ref="F655:F656"/>
    <mergeCell ref="G655:G656"/>
    <mergeCell ref="H655:H656"/>
    <mergeCell ref="I655:I656"/>
    <mergeCell ref="A661:A662"/>
    <mergeCell ref="B661:B662"/>
    <mergeCell ref="C661:C662"/>
    <mergeCell ref="D661:D662"/>
    <mergeCell ref="E661:E662"/>
    <mergeCell ref="A655:A656"/>
    <mergeCell ref="B655:B656"/>
    <mergeCell ref="C655:C656"/>
    <mergeCell ref="D655:D656"/>
    <mergeCell ref="E655:E656"/>
    <mergeCell ref="A657:A658"/>
    <mergeCell ref="B657:B658"/>
    <mergeCell ref="C657:C658"/>
    <mergeCell ref="D657:D658"/>
    <mergeCell ref="E657:E658"/>
    <mergeCell ref="A653:A654"/>
    <mergeCell ref="F661:F662"/>
    <mergeCell ref="G661:G662"/>
    <mergeCell ref="D653:D654"/>
    <mergeCell ref="E653:E654"/>
    <mergeCell ref="C653:C654"/>
    <mergeCell ref="F610:F612"/>
    <mergeCell ref="G610:G612"/>
    <mergeCell ref="H610:H612"/>
    <mergeCell ref="I610:I612"/>
    <mergeCell ref="A613:A614"/>
    <mergeCell ref="B613:B614"/>
    <mergeCell ref="C613:C614"/>
    <mergeCell ref="D613:D614"/>
    <mergeCell ref="E613:E614"/>
    <mergeCell ref="F613:F614"/>
    <mergeCell ref="G613:G614"/>
    <mergeCell ref="H613:H614"/>
    <mergeCell ref="I613:I614"/>
    <mergeCell ref="A610:A612"/>
    <mergeCell ref="B610:B612"/>
    <mergeCell ref="C610:C612"/>
    <mergeCell ref="D610:D612"/>
    <mergeCell ref="E610:E612"/>
    <mergeCell ref="F615:F616"/>
    <mergeCell ref="G615:G616"/>
    <mergeCell ref="H615:H616"/>
    <mergeCell ref="I615:I616"/>
    <mergeCell ref="A618:A619"/>
    <mergeCell ref="B618:B619"/>
    <mergeCell ref="C618:C619"/>
    <mergeCell ref="D618:D619"/>
    <mergeCell ref="E618:E619"/>
    <mergeCell ref="F618:F619"/>
    <mergeCell ref="G618:G619"/>
    <mergeCell ref="H618:H619"/>
    <mergeCell ref="I618:I619"/>
    <mergeCell ref="A615:A616"/>
    <mergeCell ref="B615:B616"/>
    <mergeCell ref="C615:C616"/>
    <mergeCell ref="D615:D616"/>
    <mergeCell ref="E615:E616"/>
    <mergeCell ref="I620:I621"/>
    <mergeCell ref="A623:A624"/>
    <mergeCell ref="B623:B624"/>
    <mergeCell ref="C623:C624"/>
    <mergeCell ref="D623:D624"/>
    <mergeCell ref="E623:E624"/>
    <mergeCell ref="F623:F624"/>
    <mergeCell ref="G623:G624"/>
    <mergeCell ref="H623:H624"/>
    <mergeCell ref="I623:I624"/>
    <mergeCell ref="A620:A621"/>
    <mergeCell ref="B620:B621"/>
    <mergeCell ref="C620:C621"/>
    <mergeCell ref="D620:D621"/>
    <mergeCell ref="E620:E621"/>
    <mergeCell ref="F620:F621"/>
    <mergeCell ref="G620:G621"/>
    <mergeCell ref="H620:H621"/>
    <mergeCell ref="F625:F626"/>
    <mergeCell ref="G625:G626"/>
    <mergeCell ref="H625:H626"/>
    <mergeCell ref="I625:I626"/>
    <mergeCell ref="A627:A628"/>
    <mergeCell ref="B627:B628"/>
    <mergeCell ref="C627:C628"/>
    <mergeCell ref="D627:D628"/>
    <mergeCell ref="E627:E628"/>
    <mergeCell ref="F627:F628"/>
    <mergeCell ref="G627:G628"/>
    <mergeCell ref="H627:H628"/>
    <mergeCell ref="I627:I628"/>
    <mergeCell ref="A625:A626"/>
    <mergeCell ref="B625:B626"/>
    <mergeCell ref="C625:C626"/>
    <mergeCell ref="D625:D626"/>
    <mergeCell ref="E625:E626"/>
    <mergeCell ref="I630:I631"/>
    <mergeCell ref="A633:A634"/>
    <mergeCell ref="B633:B634"/>
    <mergeCell ref="C633:C634"/>
    <mergeCell ref="D633:D634"/>
    <mergeCell ref="E633:E634"/>
    <mergeCell ref="F633:F634"/>
    <mergeCell ref="G633:G634"/>
    <mergeCell ref="H633:H634"/>
    <mergeCell ref="I633:I634"/>
    <mergeCell ref="D630:D631"/>
    <mergeCell ref="E630:E631"/>
    <mergeCell ref="F630:F631"/>
    <mergeCell ref="G630:G631"/>
    <mergeCell ref="H630:H631"/>
    <mergeCell ref="A630:A631"/>
    <mergeCell ref="B630:B631"/>
    <mergeCell ref="C630:C631"/>
    <mergeCell ref="F635:F636"/>
    <mergeCell ref="G635:G636"/>
    <mergeCell ref="H635:H636"/>
    <mergeCell ref="I635:I636"/>
    <mergeCell ref="A638:A639"/>
    <mergeCell ref="B638:B639"/>
    <mergeCell ref="C638:C639"/>
    <mergeCell ref="D638:D639"/>
    <mergeCell ref="E638:E639"/>
    <mergeCell ref="F638:F639"/>
    <mergeCell ref="G638:G639"/>
    <mergeCell ref="H638:H639"/>
    <mergeCell ref="I638:I639"/>
    <mergeCell ref="A635:A636"/>
    <mergeCell ref="B635:B636"/>
    <mergeCell ref="C635:C636"/>
    <mergeCell ref="D635:D636"/>
    <mergeCell ref="E635:E636"/>
    <mergeCell ref="B647:B648"/>
    <mergeCell ref="C647:C648"/>
    <mergeCell ref="D647:D648"/>
    <mergeCell ref="E647:E648"/>
    <mergeCell ref="F647:F648"/>
    <mergeCell ref="G647:G648"/>
    <mergeCell ref="H647:H648"/>
    <mergeCell ref="I647:I648"/>
    <mergeCell ref="A644:A645"/>
    <mergeCell ref="B644:B645"/>
    <mergeCell ref="C644:C645"/>
    <mergeCell ref="D644:D645"/>
    <mergeCell ref="E644:E645"/>
    <mergeCell ref="F640:F641"/>
    <mergeCell ref="G640:G641"/>
    <mergeCell ref="H640:H641"/>
    <mergeCell ref="I640:I641"/>
    <mergeCell ref="A642:A643"/>
    <mergeCell ref="B642:B643"/>
    <mergeCell ref="C642:C643"/>
    <mergeCell ref="D642:D643"/>
    <mergeCell ref="E642:E643"/>
    <mergeCell ref="F642:F643"/>
    <mergeCell ref="G642:G643"/>
    <mergeCell ref="H642:H643"/>
    <mergeCell ref="I642:I643"/>
    <mergeCell ref="A640:A641"/>
    <mergeCell ref="B640:B641"/>
    <mergeCell ref="C640:C641"/>
    <mergeCell ref="D640:D641"/>
    <mergeCell ref="E640:E641"/>
    <mergeCell ref="I588:I589"/>
    <mergeCell ref="H661:H662"/>
    <mergeCell ref="I661:I662"/>
    <mergeCell ref="F657:F658"/>
    <mergeCell ref="G657:G658"/>
    <mergeCell ref="H657:H658"/>
    <mergeCell ref="I657:I658"/>
    <mergeCell ref="A659:A660"/>
    <mergeCell ref="B659:B660"/>
    <mergeCell ref="C659:C660"/>
    <mergeCell ref="D659:D660"/>
    <mergeCell ref="E659:E660"/>
    <mergeCell ref="F659:F660"/>
    <mergeCell ref="G659:G660"/>
    <mergeCell ref="H659:H660"/>
    <mergeCell ref="I659:I660"/>
    <mergeCell ref="H649:H650"/>
    <mergeCell ref="I649:I650"/>
    <mergeCell ref="A651:A652"/>
    <mergeCell ref="B651:B652"/>
    <mergeCell ref="C651:C652"/>
    <mergeCell ref="D651:D652"/>
    <mergeCell ref="E651:E652"/>
    <mergeCell ref="F651:F652"/>
    <mergeCell ref="G651:G652"/>
    <mergeCell ref="H651:H652"/>
    <mergeCell ref="I651:I652"/>
    <mergeCell ref="F644:F645"/>
    <mergeCell ref="G644:G645"/>
    <mergeCell ref="H644:H645"/>
    <mergeCell ref="I644:I645"/>
    <mergeCell ref="A647:A648"/>
    <mergeCell ref="G604:G605"/>
    <mergeCell ref="H604:H605"/>
    <mergeCell ref="I604:I605"/>
    <mergeCell ref="G285:G286"/>
    <mergeCell ref="H285:H286"/>
    <mergeCell ref="I285:I286"/>
    <mergeCell ref="A287:A288"/>
    <mergeCell ref="B287:B288"/>
    <mergeCell ref="A599:A600"/>
    <mergeCell ref="B599:B600"/>
    <mergeCell ref="C599:C600"/>
    <mergeCell ref="D599:D600"/>
    <mergeCell ref="E599:E600"/>
    <mergeCell ref="F599:F600"/>
    <mergeCell ref="G599:G600"/>
    <mergeCell ref="H599:H600"/>
    <mergeCell ref="I599:I600"/>
    <mergeCell ref="C584:C585"/>
    <mergeCell ref="D584:D585"/>
    <mergeCell ref="E584:E585"/>
    <mergeCell ref="F584:F585"/>
    <mergeCell ref="G584:G585"/>
    <mergeCell ref="H584:H585"/>
    <mergeCell ref="I584:I585"/>
    <mergeCell ref="A588:A589"/>
    <mergeCell ref="B588:B589"/>
    <mergeCell ref="C588:C589"/>
    <mergeCell ref="D588:D589"/>
    <mergeCell ref="E588:E589"/>
    <mergeCell ref="F588:F589"/>
    <mergeCell ref="G588:G589"/>
    <mergeCell ref="H588:H589"/>
    <mergeCell ref="G665:G667"/>
    <mergeCell ref="H665:H667"/>
    <mergeCell ref="I665:I667"/>
    <mergeCell ref="J665:J667"/>
    <mergeCell ref="K665:K667"/>
    <mergeCell ref="L665:L667"/>
    <mergeCell ref="M665:M667"/>
    <mergeCell ref="D346:D347"/>
    <mergeCell ref="D665:D667"/>
    <mergeCell ref="A665:A667"/>
    <mergeCell ref="C665:C667"/>
    <mergeCell ref="B665:B667"/>
    <mergeCell ref="E665:E667"/>
    <mergeCell ref="F665:F667"/>
    <mergeCell ref="A348:A349"/>
    <mergeCell ref="B348:B349"/>
    <mergeCell ref="C348:C349"/>
    <mergeCell ref="D348:D349"/>
    <mergeCell ref="E348:E349"/>
    <mergeCell ref="F348:F349"/>
    <mergeCell ref="A352:A353"/>
    <mergeCell ref="B352:B353"/>
    <mergeCell ref="C352:C353"/>
    <mergeCell ref="D352:D353"/>
    <mergeCell ref="E352:E353"/>
    <mergeCell ref="F352:F353"/>
    <mergeCell ref="A604:A605"/>
    <mergeCell ref="B604:B605"/>
    <mergeCell ref="C604:C605"/>
    <mergeCell ref="D604:D605"/>
    <mergeCell ref="E604:E605"/>
    <mergeCell ref="F604:F605"/>
    <mergeCell ref="A53:A54"/>
    <mergeCell ref="B53:B54"/>
    <mergeCell ref="C53:C54"/>
    <mergeCell ref="D53:D54"/>
    <mergeCell ref="E53:E54"/>
    <mergeCell ref="F53:F54"/>
    <mergeCell ref="G53:G54"/>
    <mergeCell ref="H53:H54"/>
    <mergeCell ref="I53:I54"/>
    <mergeCell ref="A47:A48"/>
    <mergeCell ref="B47:B48"/>
    <mergeCell ref="C47:C48"/>
    <mergeCell ref="D47:D48"/>
    <mergeCell ref="E47:E48"/>
    <mergeCell ref="F47:F48"/>
    <mergeCell ref="G47:G48"/>
    <mergeCell ref="H47:H48"/>
    <mergeCell ref="I47:I48"/>
    <mergeCell ref="A49:A50"/>
    <mergeCell ref="B49:B50"/>
    <mergeCell ref="C49:C50"/>
    <mergeCell ref="D49:D50"/>
    <mergeCell ref="A57:A58"/>
    <mergeCell ref="B57:B58"/>
    <mergeCell ref="C57:C58"/>
    <mergeCell ref="D57:D58"/>
    <mergeCell ref="E57:E58"/>
    <mergeCell ref="F57:F58"/>
    <mergeCell ref="G57:G58"/>
    <mergeCell ref="H57:H58"/>
    <mergeCell ref="I57:I58"/>
    <mergeCell ref="A55:A56"/>
    <mergeCell ref="B55:B56"/>
    <mergeCell ref="C55:C56"/>
    <mergeCell ref="D55:D56"/>
    <mergeCell ref="E55:E56"/>
    <mergeCell ref="F55:F56"/>
    <mergeCell ref="G55:G56"/>
    <mergeCell ref="H55:H56"/>
    <mergeCell ref="I55:I56"/>
    <mergeCell ref="A61:A62"/>
    <mergeCell ref="B61:B62"/>
    <mergeCell ref="C61:C62"/>
    <mergeCell ref="D61:D62"/>
    <mergeCell ref="E61:E62"/>
    <mergeCell ref="F61:F62"/>
    <mergeCell ref="G61:G62"/>
    <mergeCell ref="H61:H62"/>
    <mergeCell ref="I61:I62"/>
    <mergeCell ref="A59:A60"/>
    <mergeCell ref="B59:B60"/>
    <mergeCell ref="C59:C60"/>
    <mergeCell ref="D59:D60"/>
    <mergeCell ref="E59:E60"/>
    <mergeCell ref="F59:F60"/>
    <mergeCell ref="G59:G60"/>
    <mergeCell ref="H59:H60"/>
    <mergeCell ref="I59:I60"/>
    <mergeCell ref="A65:A66"/>
    <mergeCell ref="B65:B66"/>
    <mergeCell ref="C65:C66"/>
    <mergeCell ref="D65:D66"/>
    <mergeCell ref="E65:E66"/>
    <mergeCell ref="F65:F66"/>
    <mergeCell ref="G65:G66"/>
    <mergeCell ref="H65:H66"/>
    <mergeCell ref="I65:I66"/>
    <mergeCell ref="A63:A64"/>
    <mergeCell ref="B63:B64"/>
    <mergeCell ref="C63:C64"/>
    <mergeCell ref="D63:D64"/>
    <mergeCell ref="E63:E64"/>
    <mergeCell ref="F63:F64"/>
    <mergeCell ref="G63:G64"/>
    <mergeCell ref="H63:H64"/>
    <mergeCell ref="I63:I64"/>
    <mergeCell ref="A69:A70"/>
    <mergeCell ref="B69:B70"/>
    <mergeCell ref="C69:C70"/>
    <mergeCell ref="D69:D70"/>
    <mergeCell ref="E69:E70"/>
    <mergeCell ref="F69:F70"/>
    <mergeCell ref="G69:G70"/>
    <mergeCell ref="H69:H70"/>
    <mergeCell ref="I69:I70"/>
    <mergeCell ref="A67:A68"/>
    <mergeCell ref="B67:B68"/>
    <mergeCell ref="C67:C68"/>
    <mergeCell ref="D67:D68"/>
    <mergeCell ref="E67:E68"/>
    <mergeCell ref="F67:F68"/>
    <mergeCell ref="G67:G68"/>
    <mergeCell ref="H67:H68"/>
    <mergeCell ref="I67:I68"/>
    <mergeCell ref="A73:A74"/>
    <mergeCell ref="B73:B74"/>
    <mergeCell ref="C73:C74"/>
    <mergeCell ref="D73:D74"/>
    <mergeCell ref="E73:E74"/>
    <mergeCell ref="F73:F74"/>
    <mergeCell ref="G73:G74"/>
    <mergeCell ref="H73:H74"/>
    <mergeCell ref="I73:I74"/>
    <mergeCell ref="A71:A72"/>
    <mergeCell ref="B71:B72"/>
    <mergeCell ref="C71:C72"/>
    <mergeCell ref="D71:D72"/>
    <mergeCell ref="E71:E72"/>
    <mergeCell ref="F71:F72"/>
    <mergeCell ref="G71:G72"/>
    <mergeCell ref="H71:H72"/>
    <mergeCell ref="I71:I72"/>
    <mergeCell ref="A77:A78"/>
    <mergeCell ref="B77:B78"/>
    <mergeCell ref="C77:C78"/>
    <mergeCell ref="D77:D78"/>
    <mergeCell ref="E77:E78"/>
    <mergeCell ref="F77:F78"/>
    <mergeCell ref="G77:G78"/>
    <mergeCell ref="H77:H78"/>
    <mergeCell ref="I77:I78"/>
    <mergeCell ref="A75:A76"/>
    <mergeCell ref="B75:B76"/>
    <mergeCell ref="C75:C76"/>
    <mergeCell ref="D75:D76"/>
    <mergeCell ref="E75:E76"/>
    <mergeCell ref="F75:F76"/>
    <mergeCell ref="G75:G76"/>
    <mergeCell ref="H75:H76"/>
    <mergeCell ref="I75:I76"/>
    <mergeCell ref="A81:A82"/>
    <mergeCell ref="B81:B82"/>
    <mergeCell ref="C81:C82"/>
    <mergeCell ref="D81:D82"/>
    <mergeCell ref="E81:E82"/>
    <mergeCell ref="F81:F82"/>
    <mergeCell ref="G81:G82"/>
    <mergeCell ref="H81:H82"/>
    <mergeCell ref="I81:I82"/>
    <mergeCell ref="A79:A80"/>
    <mergeCell ref="B79:B80"/>
    <mergeCell ref="C79:C80"/>
    <mergeCell ref="D79:D80"/>
    <mergeCell ref="E79:E80"/>
    <mergeCell ref="F79:F80"/>
    <mergeCell ref="G79:G80"/>
    <mergeCell ref="H79:H80"/>
    <mergeCell ref="I79:I80"/>
    <mergeCell ref="A87:A88"/>
    <mergeCell ref="B87:B88"/>
    <mergeCell ref="C87:C88"/>
    <mergeCell ref="D87:D88"/>
    <mergeCell ref="E87:E88"/>
    <mergeCell ref="F87:F88"/>
    <mergeCell ref="G87:G88"/>
    <mergeCell ref="H87:H88"/>
    <mergeCell ref="I87:I88"/>
    <mergeCell ref="A83:A86"/>
    <mergeCell ref="B83:B86"/>
    <mergeCell ref="C83:C86"/>
    <mergeCell ref="D83:D86"/>
    <mergeCell ref="E83:E86"/>
    <mergeCell ref="F83:F86"/>
    <mergeCell ref="G83:G84"/>
    <mergeCell ref="H83:H84"/>
    <mergeCell ref="I83:I84"/>
    <mergeCell ref="G85:G86"/>
    <mergeCell ref="H85:H86"/>
    <mergeCell ref="I85:I86"/>
    <mergeCell ref="A91:A92"/>
    <mergeCell ref="B91:B92"/>
    <mergeCell ref="C91:C92"/>
    <mergeCell ref="D91:D92"/>
    <mergeCell ref="E91:E92"/>
    <mergeCell ref="F91:F92"/>
    <mergeCell ref="G91:G92"/>
    <mergeCell ref="H91:H92"/>
    <mergeCell ref="I91:I92"/>
    <mergeCell ref="A89:A90"/>
    <mergeCell ref="B89:B90"/>
    <mergeCell ref="C89:C90"/>
    <mergeCell ref="D89:D90"/>
    <mergeCell ref="E89:E90"/>
    <mergeCell ref="F89:F90"/>
    <mergeCell ref="G89:G90"/>
    <mergeCell ref="H89:H90"/>
    <mergeCell ref="I89:I90"/>
    <mergeCell ref="A99:A100"/>
    <mergeCell ref="B99:B100"/>
    <mergeCell ref="C99:C100"/>
    <mergeCell ref="A93:A96"/>
    <mergeCell ref="B93:B96"/>
    <mergeCell ref="C93:C96"/>
    <mergeCell ref="D93:D96"/>
    <mergeCell ref="E93:E96"/>
    <mergeCell ref="F93:F96"/>
    <mergeCell ref="G93:G94"/>
    <mergeCell ref="H93:H94"/>
    <mergeCell ref="I93:I94"/>
    <mergeCell ref="G95:G96"/>
    <mergeCell ref="H95:H96"/>
    <mergeCell ref="I95:I96"/>
    <mergeCell ref="D99:D100"/>
    <mergeCell ref="E99:E100"/>
    <mergeCell ref="F99:F100"/>
    <mergeCell ref="G99:G100"/>
    <mergeCell ref="H99:H100"/>
    <mergeCell ref="I99:I100"/>
    <mergeCell ref="A107:A108"/>
    <mergeCell ref="B107:B108"/>
    <mergeCell ref="C107:C108"/>
    <mergeCell ref="D107:D108"/>
    <mergeCell ref="E107:E108"/>
    <mergeCell ref="F107:F108"/>
    <mergeCell ref="G107:G108"/>
    <mergeCell ref="H107:H108"/>
    <mergeCell ref="I107:I108"/>
    <mergeCell ref="A109:A110"/>
    <mergeCell ref="B109:B110"/>
    <mergeCell ref="C109:C110"/>
    <mergeCell ref="A103:A106"/>
    <mergeCell ref="B103:B106"/>
    <mergeCell ref="C103:C106"/>
    <mergeCell ref="D103:D106"/>
    <mergeCell ref="E103:E106"/>
    <mergeCell ref="F103:F106"/>
    <mergeCell ref="G103:G104"/>
    <mergeCell ref="H103:H104"/>
    <mergeCell ref="I103:I104"/>
    <mergeCell ref="G105:G106"/>
    <mergeCell ref="H105:H106"/>
    <mergeCell ref="I105:I106"/>
    <mergeCell ref="D109:D110"/>
    <mergeCell ref="E109:E110"/>
    <mergeCell ref="F109:F110"/>
    <mergeCell ref="G109:G110"/>
    <mergeCell ref="H109:H110"/>
    <mergeCell ref="I109:I110"/>
    <mergeCell ref="A117:A118"/>
    <mergeCell ref="B117:B118"/>
    <mergeCell ref="C117:C118"/>
    <mergeCell ref="D117:D118"/>
    <mergeCell ref="E117:E118"/>
    <mergeCell ref="F117:F118"/>
    <mergeCell ref="G117:G118"/>
    <mergeCell ref="H117:H118"/>
    <mergeCell ref="I117:I118"/>
    <mergeCell ref="A115:A116"/>
    <mergeCell ref="B115:B116"/>
    <mergeCell ref="C115:C116"/>
    <mergeCell ref="D115:D116"/>
    <mergeCell ref="E115:E116"/>
    <mergeCell ref="F115:F116"/>
    <mergeCell ref="G115:G116"/>
    <mergeCell ref="H115:H116"/>
    <mergeCell ref="I115:I116"/>
    <mergeCell ref="A123:A124"/>
    <mergeCell ref="B123:B124"/>
    <mergeCell ref="C123:C124"/>
    <mergeCell ref="D123:D124"/>
    <mergeCell ref="E123:E124"/>
    <mergeCell ref="F123:F124"/>
    <mergeCell ref="G123:G124"/>
    <mergeCell ref="H123:H124"/>
    <mergeCell ref="I123:I124"/>
    <mergeCell ref="A119:A122"/>
    <mergeCell ref="B119:B122"/>
    <mergeCell ref="C119:C122"/>
    <mergeCell ref="D119:D122"/>
    <mergeCell ref="E119:E122"/>
    <mergeCell ref="F119:F122"/>
    <mergeCell ref="G119:G120"/>
    <mergeCell ref="H119:H120"/>
    <mergeCell ref="I119:I120"/>
    <mergeCell ref="G121:G122"/>
    <mergeCell ref="H121:H122"/>
    <mergeCell ref="I121:I122"/>
    <mergeCell ref="C131:C132"/>
    <mergeCell ref="D131:D132"/>
    <mergeCell ref="E131:E132"/>
    <mergeCell ref="F131:F132"/>
    <mergeCell ref="G131:G132"/>
    <mergeCell ref="H131:H132"/>
    <mergeCell ref="I131:I132"/>
    <mergeCell ref="A125:A126"/>
    <mergeCell ref="B125:B126"/>
    <mergeCell ref="C125:C126"/>
    <mergeCell ref="D125:D126"/>
    <mergeCell ref="E125:E126"/>
    <mergeCell ref="F125:F126"/>
    <mergeCell ref="G125:G126"/>
    <mergeCell ref="H125:H126"/>
    <mergeCell ref="I125:I126"/>
    <mergeCell ref="A127:A128"/>
    <mergeCell ref="B127:B128"/>
    <mergeCell ref="C127:C128"/>
    <mergeCell ref="I129:I130"/>
    <mergeCell ref="A131:A132"/>
    <mergeCell ref="B131:B132"/>
    <mergeCell ref="A139:A140"/>
    <mergeCell ref="B139:B140"/>
    <mergeCell ref="C139:C140"/>
    <mergeCell ref="D139:D140"/>
    <mergeCell ref="E139:E140"/>
    <mergeCell ref="F139:F140"/>
    <mergeCell ref="G139:G140"/>
    <mergeCell ref="H139:H140"/>
    <mergeCell ref="I139:I140"/>
    <mergeCell ref="A133:A134"/>
    <mergeCell ref="B133:B134"/>
    <mergeCell ref="C133:C134"/>
    <mergeCell ref="D133:D134"/>
    <mergeCell ref="E133:E134"/>
    <mergeCell ref="F133:F134"/>
    <mergeCell ref="G133:G134"/>
    <mergeCell ref="H133:H134"/>
    <mergeCell ref="I133:I134"/>
    <mergeCell ref="A135:A136"/>
    <mergeCell ref="B135:B136"/>
    <mergeCell ref="C135:C136"/>
    <mergeCell ref="A137:A138"/>
    <mergeCell ref="B137:B138"/>
    <mergeCell ref="C137:C138"/>
    <mergeCell ref="D137:D138"/>
    <mergeCell ref="E137:E138"/>
    <mergeCell ref="F137:F138"/>
    <mergeCell ref="G137:G138"/>
    <mergeCell ref="H137:H138"/>
    <mergeCell ref="I137:I138"/>
    <mergeCell ref="A143:A145"/>
    <mergeCell ref="B143:B145"/>
    <mergeCell ref="C143:C145"/>
    <mergeCell ref="D143:D145"/>
    <mergeCell ref="E143:E145"/>
    <mergeCell ref="F143:F145"/>
    <mergeCell ref="G143:G145"/>
    <mergeCell ref="H143:H145"/>
    <mergeCell ref="I143:I145"/>
    <mergeCell ref="A141:A142"/>
    <mergeCell ref="B141:B142"/>
    <mergeCell ref="C141:C142"/>
    <mergeCell ref="D141:D142"/>
    <mergeCell ref="E141:E142"/>
    <mergeCell ref="F141:F142"/>
    <mergeCell ref="G141:G142"/>
    <mergeCell ref="H141:H142"/>
    <mergeCell ref="I141:I142"/>
    <mergeCell ref="A148:A149"/>
    <mergeCell ref="B148:B149"/>
    <mergeCell ref="C148:C149"/>
    <mergeCell ref="D148:D149"/>
    <mergeCell ref="E148:E149"/>
    <mergeCell ref="F148:F149"/>
    <mergeCell ref="G148:G149"/>
    <mergeCell ref="H148:H149"/>
    <mergeCell ref="I148:I149"/>
    <mergeCell ref="A146:A147"/>
    <mergeCell ref="B146:B147"/>
    <mergeCell ref="C146:C147"/>
    <mergeCell ref="D146:D147"/>
    <mergeCell ref="E146:E147"/>
    <mergeCell ref="F146:F147"/>
    <mergeCell ref="G146:G147"/>
    <mergeCell ref="H146:H147"/>
    <mergeCell ref="I146:I147"/>
    <mergeCell ref="A153:A154"/>
    <mergeCell ref="B153:B154"/>
    <mergeCell ref="C153:C154"/>
    <mergeCell ref="D153:D154"/>
    <mergeCell ref="E153:E154"/>
    <mergeCell ref="F153:F154"/>
    <mergeCell ref="G153:G154"/>
    <mergeCell ref="H153:H154"/>
    <mergeCell ref="I153:I154"/>
    <mergeCell ref="A150:A152"/>
    <mergeCell ref="B150:B152"/>
    <mergeCell ref="C150:C152"/>
    <mergeCell ref="D150:D152"/>
    <mergeCell ref="E150:E152"/>
    <mergeCell ref="F150:F152"/>
    <mergeCell ref="G150:G152"/>
    <mergeCell ref="H150:H152"/>
    <mergeCell ref="I150:I152"/>
    <mergeCell ref="A157:A158"/>
    <mergeCell ref="B157:B158"/>
    <mergeCell ref="C157:C158"/>
    <mergeCell ref="D157:D158"/>
    <mergeCell ref="E157:E158"/>
    <mergeCell ref="F157:F158"/>
    <mergeCell ref="G157:G158"/>
    <mergeCell ref="H157:H158"/>
    <mergeCell ref="I157:I158"/>
    <mergeCell ref="A159:A160"/>
    <mergeCell ref="B159:B160"/>
    <mergeCell ref="C159:C160"/>
    <mergeCell ref="D159:D160"/>
    <mergeCell ref="E159:E160"/>
    <mergeCell ref="F159:F160"/>
    <mergeCell ref="A155:A156"/>
    <mergeCell ref="B155:B156"/>
    <mergeCell ref="C155:C156"/>
    <mergeCell ref="D155:D156"/>
    <mergeCell ref="E155:E156"/>
    <mergeCell ref="F155:F156"/>
    <mergeCell ref="G155:G156"/>
    <mergeCell ref="H155:H156"/>
    <mergeCell ref="I155:I156"/>
    <mergeCell ref="A163:A164"/>
    <mergeCell ref="B163:B164"/>
    <mergeCell ref="C163:C164"/>
    <mergeCell ref="D163:D164"/>
    <mergeCell ref="E163:E164"/>
    <mergeCell ref="F163:F164"/>
    <mergeCell ref="G163:G164"/>
    <mergeCell ref="H163:H164"/>
    <mergeCell ref="I163:I164"/>
    <mergeCell ref="A161:A162"/>
    <mergeCell ref="B161:B162"/>
    <mergeCell ref="C161:C162"/>
    <mergeCell ref="D161:D162"/>
    <mergeCell ref="E161:E162"/>
    <mergeCell ref="F161:F162"/>
    <mergeCell ref="G161:G162"/>
    <mergeCell ref="H161:H162"/>
    <mergeCell ref="I161:I162"/>
    <mergeCell ref="A169:A170"/>
    <mergeCell ref="B169:B170"/>
    <mergeCell ref="C169:C170"/>
    <mergeCell ref="D169:D170"/>
    <mergeCell ref="E169:E170"/>
    <mergeCell ref="F169:F170"/>
    <mergeCell ref="G169:G170"/>
    <mergeCell ref="H169:H170"/>
    <mergeCell ref="I169:I170"/>
    <mergeCell ref="A167:A168"/>
    <mergeCell ref="B167:B168"/>
    <mergeCell ref="C167:C168"/>
    <mergeCell ref="D167:D168"/>
    <mergeCell ref="E167:E168"/>
    <mergeCell ref="F167:F168"/>
    <mergeCell ref="G167:G168"/>
    <mergeCell ref="H167:H168"/>
    <mergeCell ref="I167:I168"/>
    <mergeCell ref="A173:A174"/>
    <mergeCell ref="B173:B174"/>
    <mergeCell ref="C173:C174"/>
    <mergeCell ref="D173:D174"/>
    <mergeCell ref="E173:E174"/>
    <mergeCell ref="F173:F174"/>
    <mergeCell ref="G173:G174"/>
    <mergeCell ref="H173:H174"/>
    <mergeCell ref="I173:I174"/>
    <mergeCell ref="A171:A172"/>
    <mergeCell ref="B171:B172"/>
    <mergeCell ref="C171:C172"/>
    <mergeCell ref="D171:D172"/>
    <mergeCell ref="E171:E172"/>
    <mergeCell ref="F171:F172"/>
    <mergeCell ref="G171:G172"/>
    <mergeCell ref="H171:H172"/>
    <mergeCell ref="I171:I172"/>
    <mergeCell ref="A177:A178"/>
    <mergeCell ref="B177:B178"/>
    <mergeCell ref="C177:C178"/>
    <mergeCell ref="D177:D178"/>
    <mergeCell ref="E177:E178"/>
    <mergeCell ref="F177:F178"/>
    <mergeCell ref="G177:G178"/>
    <mergeCell ref="H177:H178"/>
    <mergeCell ref="I177:I178"/>
    <mergeCell ref="A175:A176"/>
    <mergeCell ref="B175:B176"/>
    <mergeCell ref="C175:C176"/>
    <mergeCell ref="D175:D176"/>
    <mergeCell ref="E175:E176"/>
    <mergeCell ref="F175:F176"/>
    <mergeCell ref="G175:G176"/>
    <mergeCell ref="H175:H176"/>
    <mergeCell ref="I175:I176"/>
    <mergeCell ref="A181:A182"/>
    <mergeCell ref="B181:B182"/>
    <mergeCell ref="C181:C182"/>
    <mergeCell ref="D181:D182"/>
    <mergeCell ref="E181:E182"/>
    <mergeCell ref="F181:F182"/>
    <mergeCell ref="G181:G182"/>
    <mergeCell ref="H181:H182"/>
    <mergeCell ref="I181:I182"/>
    <mergeCell ref="A179:A180"/>
    <mergeCell ref="B179:B180"/>
    <mergeCell ref="C179:C180"/>
    <mergeCell ref="D179:D180"/>
    <mergeCell ref="E179:E180"/>
    <mergeCell ref="F179:F180"/>
    <mergeCell ref="G179:G180"/>
    <mergeCell ref="H179:H180"/>
    <mergeCell ref="I179:I180"/>
    <mergeCell ref="A186:A187"/>
    <mergeCell ref="B186:B187"/>
    <mergeCell ref="C186:C187"/>
    <mergeCell ref="D186:D187"/>
    <mergeCell ref="E186:E187"/>
    <mergeCell ref="F186:F187"/>
    <mergeCell ref="G186:G187"/>
    <mergeCell ref="H186:H187"/>
    <mergeCell ref="I186:I187"/>
    <mergeCell ref="A183:A185"/>
    <mergeCell ref="B183:B185"/>
    <mergeCell ref="C183:C185"/>
    <mergeCell ref="D183:D185"/>
    <mergeCell ref="E183:E185"/>
    <mergeCell ref="F183:F185"/>
    <mergeCell ref="G183:G185"/>
    <mergeCell ref="H183:H185"/>
    <mergeCell ref="I183:I185"/>
    <mergeCell ref="A190:A191"/>
    <mergeCell ref="B190:B191"/>
    <mergeCell ref="C190:C191"/>
    <mergeCell ref="D190:D191"/>
    <mergeCell ref="E190:E191"/>
    <mergeCell ref="F190:F191"/>
    <mergeCell ref="G190:G191"/>
    <mergeCell ref="H190:H191"/>
    <mergeCell ref="I190:I191"/>
    <mergeCell ref="A188:A189"/>
    <mergeCell ref="B188:B189"/>
    <mergeCell ref="C188:C189"/>
    <mergeCell ref="D188:D189"/>
    <mergeCell ref="E188:E189"/>
    <mergeCell ref="F188:F189"/>
    <mergeCell ref="G188:G189"/>
    <mergeCell ref="H188:H189"/>
    <mergeCell ref="I188:I189"/>
    <mergeCell ref="A194:A195"/>
    <mergeCell ref="B194:B195"/>
    <mergeCell ref="C194:C195"/>
    <mergeCell ref="D194:D195"/>
    <mergeCell ref="E194:E195"/>
    <mergeCell ref="F194:F195"/>
    <mergeCell ref="G194:G195"/>
    <mergeCell ref="H194:H195"/>
    <mergeCell ref="I194:I195"/>
    <mergeCell ref="A192:A193"/>
    <mergeCell ref="B192:B193"/>
    <mergeCell ref="C192:C193"/>
    <mergeCell ref="D192:D193"/>
    <mergeCell ref="E192:E193"/>
    <mergeCell ref="F192:F193"/>
    <mergeCell ref="G192:G193"/>
    <mergeCell ref="H192:H193"/>
    <mergeCell ref="I192:I193"/>
    <mergeCell ref="A198:A199"/>
    <mergeCell ref="B198:B199"/>
    <mergeCell ref="C198:C199"/>
    <mergeCell ref="D198:D199"/>
    <mergeCell ref="E198:E199"/>
    <mergeCell ref="F198:F199"/>
    <mergeCell ref="G198:G199"/>
    <mergeCell ref="H198:H199"/>
    <mergeCell ref="I198:I199"/>
    <mergeCell ref="A196:A197"/>
    <mergeCell ref="B196:B197"/>
    <mergeCell ref="C196:C197"/>
    <mergeCell ref="D196:D197"/>
    <mergeCell ref="E196:E197"/>
    <mergeCell ref="F196:F197"/>
    <mergeCell ref="G196:G197"/>
    <mergeCell ref="H196:H197"/>
    <mergeCell ref="I196:I197"/>
    <mergeCell ref="A202:A203"/>
    <mergeCell ref="B202:B203"/>
    <mergeCell ref="C202:C203"/>
    <mergeCell ref="D202:D203"/>
    <mergeCell ref="E202:E203"/>
    <mergeCell ref="F202:F203"/>
    <mergeCell ref="G202:G203"/>
    <mergeCell ref="H202:H203"/>
    <mergeCell ref="I202:I203"/>
    <mergeCell ref="A200:A201"/>
    <mergeCell ref="B200:B201"/>
    <mergeCell ref="C200:C201"/>
    <mergeCell ref="D200:D201"/>
    <mergeCell ref="E200:E201"/>
    <mergeCell ref="F200:F201"/>
    <mergeCell ref="G200:G201"/>
    <mergeCell ref="H200:H201"/>
    <mergeCell ref="I200:I201"/>
    <mergeCell ref="A206:A207"/>
    <mergeCell ref="B206:B207"/>
    <mergeCell ref="C206:C207"/>
    <mergeCell ref="D206:D207"/>
    <mergeCell ref="E206:E207"/>
    <mergeCell ref="F206:F207"/>
    <mergeCell ref="G206:G207"/>
    <mergeCell ref="H206:H207"/>
    <mergeCell ref="I206:I207"/>
    <mergeCell ref="A204:A205"/>
    <mergeCell ref="B204:B205"/>
    <mergeCell ref="C204:C205"/>
    <mergeCell ref="D204:D205"/>
    <mergeCell ref="E204:E205"/>
    <mergeCell ref="F204:F205"/>
    <mergeCell ref="G204:G205"/>
    <mergeCell ref="H204:H205"/>
    <mergeCell ref="I204:I205"/>
    <mergeCell ref="A210:A211"/>
    <mergeCell ref="B210:B211"/>
    <mergeCell ref="C210:C211"/>
    <mergeCell ref="D210:D211"/>
    <mergeCell ref="E210:E211"/>
    <mergeCell ref="F210:F211"/>
    <mergeCell ref="G210:G211"/>
    <mergeCell ref="H210:H211"/>
    <mergeCell ref="I210:I211"/>
    <mergeCell ref="A208:A209"/>
    <mergeCell ref="B208:B209"/>
    <mergeCell ref="C208:C209"/>
    <mergeCell ref="D208:D209"/>
    <mergeCell ref="E208:E209"/>
    <mergeCell ref="F208:F209"/>
    <mergeCell ref="G208:G209"/>
    <mergeCell ref="H208:H209"/>
    <mergeCell ref="I208:I209"/>
    <mergeCell ref="A216:A217"/>
    <mergeCell ref="B216:B217"/>
    <mergeCell ref="C216:C217"/>
    <mergeCell ref="D216:D217"/>
    <mergeCell ref="E216:E217"/>
    <mergeCell ref="F216:F217"/>
    <mergeCell ref="G216:G217"/>
    <mergeCell ref="H216:H217"/>
    <mergeCell ref="I216:I217"/>
    <mergeCell ref="A212:A215"/>
    <mergeCell ref="B212:B215"/>
    <mergeCell ref="C212:C215"/>
    <mergeCell ref="D212:D215"/>
    <mergeCell ref="E212:E215"/>
    <mergeCell ref="F212:F215"/>
    <mergeCell ref="G212:G213"/>
    <mergeCell ref="H212:H213"/>
    <mergeCell ref="I212:I213"/>
    <mergeCell ref="G214:G215"/>
    <mergeCell ref="H214:H215"/>
    <mergeCell ref="I214:I215"/>
    <mergeCell ref="A220:A221"/>
    <mergeCell ref="B220:B221"/>
    <mergeCell ref="C220:C221"/>
    <mergeCell ref="D220:D221"/>
    <mergeCell ref="E220:E221"/>
    <mergeCell ref="F220:F221"/>
    <mergeCell ref="G220:G221"/>
    <mergeCell ref="H220:H221"/>
    <mergeCell ref="I220:I221"/>
    <mergeCell ref="A218:A219"/>
    <mergeCell ref="B218:B219"/>
    <mergeCell ref="C218:C219"/>
    <mergeCell ref="D218:D219"/>
    <mergeCell ref="E218:E219"/>
    <mergeCell ref="F218:F219"/>
    <mergeCell ref="G218:G219"/>
    <mergeCell ref="H218:H219"/>
    <mergeCell ref="I218:I219"/>
    <mergeCell ref="C228:C229"/>
    <mergeCell ref="A224:A225"/>
    <mergeCell ref="B224:B225"/>
    <mergeCell ref="C224:C225"/>
    <mergeCell ref="D224:D225"/>
    <mergeCell ref="E224:E225"/>
    <mergeCell ref="F224:F225"/>
    <mergeCell ref="G224:G225"/>
    <mergeCell ref="H224:H225"/>
    <mergeCell ref="I224:I225"/>
    <mergeCell ref="A222:A223"/>
    <mergeCell ref="B222:B223"/>
    <mergeCell ref="C222:C223"/>
    <mergeCell ref="D222:D223"/>
    <mergeCell ref="E222:E223"/>
    <mergeCell ref="F222:F223"/>
    <mergeCell ref="G222:G223"/>
    <mergeCell ref="H222:H223"/>
    <mergeCell ref="I222:I223"/>
    <mergeCell ref="D228:D229"/>
    <mergeCell ref="E228:E229"/>
    <mergeCell ref="F228:F229"/>
    <mergeCell ref="G228:G229"/>
    <mergeCell ref="H228:H229"/>
    <mergeCell ref="I228:I229"/>
    <mergeCell ref="A234:A235"/>
    <mergeCell ref="B234:B235"/>
    <mergeCell ref="C234:C235"/>
    <mergeCell ref="D234:D235"/>
    <mergeCell ref="E234:E235"/>
    <mergeCell ref="F234:F235"/>
    <mergeCell ref="G234:G235"/>
    <mergeCell ref="H234:H235"/>
    <mergeCell ref="I234:I235"/>
    <mergeCell ref="A232:A233"/>
    <mergeCell ref="B232:B233"/>
    <mergeCell ref="C232:C233"/>
    <mergeCell ref="D232:D233"/>
    <mergeCell ref="E232:E233"/>
    <mergeCell ref="F232:F233"/>
    <mergeCell ref="G232:G233"/>
    <mergeCell ref="H232:H233"/>
    <mergeCell ref="I232:I233"/>
    <mergeCell ref="A238:A239"/>
    <mergeCell ref="B238:B239"/>
    <mergeCell ref="C238:C239"/>
    <mergeCell ref="D238:D239"/>
    <mergeCell ref="E238:E239"/>
    <mergeCell ref="F238:F239"/>
    <mergeCell ref="G238:G239"/>
    <mergeCell ref="H238:H239"/>
    <mergeCell ref="I238:I239"/>
    <mergeCell ref="A236:A237"/>
    <mergeCell ref="B236:B237"/>
    <mergeCell ref="C236:C237"/>
    <mergeCell ref="D236:D237"/>
    <mergeCell ref="E236:E237"/>
    <mergeCell ref="F236:F237"/>
    <mergeCell ref="G236:G237"/>
    <mergeCell ref="H236:H237"/>
    <mergeCell ref="I236:I237"/>
    <mergeCell ref="A242:A243"/>
    <mergeCell ref="B242:B243"/>
    <mergeCell ref="C242:C243"/>
    <mergeCell ref="D242:D243"/>
    <mergeCell ref="E242:E243"/>
    <mergeCell ref="F242:F243"/>
    <mergeCell ref="G242:G243"/>
    <mergeCell ref="H242:H243"/>
    <mergeCell ref="I242:I243"/>
    <mergeCell ref="A240:A241"/>
    <mergeCell ref="B240:B241"/>
    <mergeCell ref="C240:C241"/>
    <mergeCell ref="D240:D241"/>
    <mergeCell ref="E240:E241"/>
    <mergeCell ref="F240:F241"/>
    <mergeCell ref="G240:G241"/>
    <mergeCell ref="H240:H241"/>
    <mergeCell ref="I240:I241"/>
    <mergeCell ref="A246:A247"/>
    <mergeCell ref="B246:B247"/>
    <mergeCell ref="C246:C247"/>
    <mergeCell ref="D246:D247"/>
    <mergeCell ref="E246:E247"/>
    <mergeCell ref="F246:F247"/>
    <mergeCell ref="G246:G247"/>
    <mergeCell ref="H246:H247"/>
    <mergeCell ref="I246:I247"/>
    <mergeCell ref="A244:A245"/>
    <mergeCell ref="B244:B245"/>
    <mergeCell ref="C244:C245"/>
    <mergeCell ref="D244:D245"/>
    <mergeCell ref="E244:E245"/>
    <mergeCell ref="F244:F245"/>
    <mergeCell ref="G244:G245"/>
    <mergeCell ref="H244:H245"/>
    <mergeCell ref="I244:I245"/>
    <mergeCell ref="A250:A251"/>
    <mergeCell ref="B250:B251"/>
    <mergeCell ref="C250:C251"/>
    <mergeCell ref="D250:D251"/>
    <mergeCell ref="E250:E251"/>
    <mergeCell ref="F250:F251"/>
    <mergeCell ref="G250:G251"/>
    <mergeCell ref="H250:H251"/>
    <mergeCell ref="I250:I251"/>
    <mergeCell ref="A248:A249"/>
    <mergeCell ref="B248:B249"/>
    <mergeCell ref="C248:C249"/>
    <mergeCell ref="D248:D249"/>
    <mergeCell ref="E248:E249"/>
    <mergeCell ref="F248:F249"/>
    <mergeCell ref="G248:G249"/>
    <mergeCell ref="H248:H249"/>
    <mergeCell ref="I248:I249"/>
    <mergeCell ref="A254:A255"/>
    <mergeCell ref="B254:B255"/>
    <mergeCell ref="C254:C255"/>
    <mergeCell ref="D254:D255"/>
    <mergeCell ref="E254:E255"/>
    <mergeCell ref="F254:F255"/>
    <mergeCell ref="G254:G255"/>
    <mergeCell ref="H254:H255"/>
    <mergeCell ref="I254:I255"/>
    <mergeCell ref="A252:A253"/>
    <mergeCell ref="B252:B253"/>
    <mergeCell ref="C252:C253"/>
    <mergeCell ref="D252:D253"/>
    <mergeCell ref="E252:E253"/>
    <mergeCell ref="F252:F253"/>
    <mergeCell ref="G252:G253"/>
    <mergeCell ref="H252:H253"/>
    <mergeCell ref="I252:I253"/>
    <mergeCell ref="A260:A261"/>
    <mergeCell ref="B260:B261"/>
    <mergeCell ref="C260:C261"/>
    <mergeCell ref="D260:D261"/>
    <mergeCell ref="E260:E261"/>
    <mergeCell ref="F260:F261"/>
    <mergeCell ref="G260:G261"/>
    <mergeCell ref="H260:H261"/>
    <mergeCell ref="I260:I261"/>
    <mergeCell ref="A256:A259"/>
    <mergeCell ref="B256:B259"/>
    <mergeCell ref="C256:C259"/>
    <mergeCell ref="D256:D259"/>
    <mergeCell ref="E256:E259"/>
    <mergeCell ref="F256:F259"/>
    <mergeCell ref="G256:G257"/>
    <mergeCell ref="H256:H257"/>
    <mergeCell ref="I256:I257"/>
    <mergeCell ref="G258:G259"/>
    <mergeCell ref="H258:H259"/>
    <mergeCell ref="I258:I259"/>
    <mergeCell ref="A266:A267"/>
    <mergeCell ref="B266:B267"/>
    <mergeCell ref="C266:C267"/>
    <mergeCell ref="D266:D267"/>
    <mergeCell ref="E266:E267"/>
    <mergeCell ref="F266:F267"/>
    <mergeCell ref="G266:G267"/>
    <mergeCell ref="H266:H267"/>
    <mergeCell ref="I266:I267"/>
    <mergeCell ref="A262:A265"/>
    <mergeCell ref="B262:B265"/>
    <mergeCell ref="C262:C265"/>
    <mergeCell ref="D262:D265"/>
    <mergeCell ref="E262:E265"/>
    <mergeCell ref="F262:F265"/>
    <mergeCell ref="G262:G263"/>
    <mergeCell ref="H262:H263"/>
    <mergeCell ref="I262:I263"/>
    <mergeCell ref="G264:G265"/>
    <mergeCell ref="H264:H265"/>
    <mergeCell ref="I264:I265"/>
    <mergeCell ref="A268:A271"/>
    <mergeCell ref="B268:B271"/>
    <mergeCell ref="C268:C271"/>
    <mergeCell ref="D268:D271"/>
    <mergeCell ref="E268:E271"/>
    <mergeCell ref="F268:F271"/>
    <mergeCell ref="G268:G269"/>
    <mergeCell ref="H268:H269"/>
    <mergeCell ref="I268:I269"/>
    <mergeCell ref="G270:G271"/>
    <mergeCell ref="H270:H271"/>
    <mergeCell ref="I270:I271"/>
    <mergeCell ref="C287:C288"/>
    <mergeCell ref="D287:D288"/>
    <mergeCell ref="E287:E288"/>
    <mergeCell ref="F287:F288"/>
    <mergeCell ref="G287:G288"/>
    <mergeCell ref="H287:H288"/>
    <mergeCell ref="I287:I288"/>
    <mergeCell ref="A280:A281"/>
    <mergeCell ref="B280:B281"/>
    <mergeCell ref="C280:C281"/>
    <mergeCell ref="D280:D281"/>
    <mergeCell ref="E280:E281"/>
    <mergeCell ref="F280:F281"/>
    <mergeCell ref="G280:G281"/>
    <mergeCell ref="H280:H281"/>
    <mergeCell ref="I280:I281"/>
    <mergeCell ref="A272:A273"/>
    <mergeCell ref="B272:B273"/>
    <mergeCell ref="D278:D279"/>
    <mergeCell ref="E278:E279"/>
    <mergeCell ref="A289:A290"/>
    <mergeCell ref="B289:B290"/>
    <mergeCell ref="C289:C290"/>
    <mergeCell ref="D289:D290"/>
    <mergeCell ref="E289:E290"/>
    <mergeCell ref="F289:F290"/>
    <mergeCell ref="G289:G290"/>
    <mergeCell ref="H289:H290"/>
    <mergeCell ref="I289:I290"/>
    <mergeCell ref="A282:A286"/>
    <mergeCell ref="B282:B286"/>
    <mergeCell ref="C282:C286"/>
    <mergeCell ref="D282:D286"/>
    <mergeCell ref="E282:E286"/>
    <mergeCell ref="F282:F286"/>
    <mergeCell ref="G282:G284"/>
    <mergeCell ref="H282:H284"/>
    <mergeCell ref="I282:I284"/>
    <mergeCell ref="A295:A296"/>
    <mergeCell ref="B295:B296"/>
    <mergeCell ref="C295:C296"/>
    <mergeCell ref="D295:D296"/>
    <mergeCell ref="E295:E296"/>
    <mergeCell ref="F295:F296"/>
    <mergeCell ref="G295:G296"/>
    <mergeCell ref="H295:H296"/>
    <mergeCell ref="I295:I296"/>
    <mergeCell ref="G293:G294"/>
    <mergeCell ref="H293:H294"/>
    <mergeCell ref="I293:I294"/>
    <mergeCell ref="A291:A294"/>
    <mergeCell ref="B291:B294"/>
    <mergeCell ref="C291:C294"/>
    <mergeCell ref="D291:D294"/>
    <mergeCell ref="E291:E294"/>
    <mergeCell ref="F291:F294"/>
    <mergeCell ref="G291:G292"/>
    <mergeCell ref="H291:H292"/>
    <mergeCell ref="I291:I292"/>
    <mergeCell ref="A299:A302"/>
    <mergeCell ref="B299:B302"/>
    <mergeCell ref="C299:C302"/>
    <mergeCell ref="D299:D302"/>
    <mergeCell ref="E299:E302"/>
    <mergeCell ref="F299:F302"/>
    <mergeCell ref="G299:G300"/>
    <mergeCell ref="H299:H300"/>
    <mergeCell ref="I299:I300"/>
    <mergeCell ref="G301:G302"/>
    <mergeCell ref="H301:H302"/>
    <mergeCell ref="I301:I302"/>
    <mergeCell ref="A297:A298"/>
    <mergeCell ref="B297:B298"/>
    <mergeCell ref="C297:C298"/>
    <mergeCell ref="D297:D298"/>
    <mergeCell ref="E297:E298"/>
    <mergeCell ref="F297:F298"/>
    <mergeCell ref="G297:G298"/>
    <mergeCell ref="H297:H298"/>
    <mergeCell ref="I297:I298"/>
    <mergeCell ref="A305:A306"/>
    <mergeCell ref="B305:B306"/>
    <mergeCell ref="C305:C306"/>
    <mergeCell ref="D305:D306"/>
    <mergeCell ref="E305:E306"/>
    <mergeCell ref="F305:F306"/>
    <mergeCell ref="G305:G306"/>
    <mergeCell ref="H305:H306"/>
    <mergeCell ref="I305:I306"/>
    <mergeCell ref="A307:A308"/>
    <mergeCell ref="B307:B308"/>
    <mergeCell ref="C307:C308"/>
    <mergeCell ref="A303:A304"/>
    <mergeCell ref="B303:B304"/>
    <mergeCell ref="C303:C304"/>
    <mergeCell ref="D303:D304"/>
    <mergeCell ref="E303:E304"/>
    <mergeCell ref="F303:F304"/>
    <mergeCell ref="G303:G304"/>
    <mergeCell ref="H303:H304"/>
    <mergeCell ref="I303:I304"/>
    <mergeCell ref="I313:I314"/>
    <mergeCell ref="A315:A316"/>
    <mergeCell ref="B315:B316"/>
    <mergeCell ref="C315:C316"/>
    <mergeCell ref="A311:A312"/>
    <mergeCell ref="B311:B312"/>
    <mergeCell ref="C311:C312"/>
    <mergeCell ref="D311:D312"/>
    <mergeCell ref="E311:E312"/>
    <mergeCell ref="F311:F312"/>
    <mergeCell ref="G311:G312"/>
    <mergeCell ref="H311:H312"/>
    <mergeCell ref="I311:I312"/>
    <mergeCell ref="D315:D316"/>
    <mergeCell ref="E315:E316"/>
    <mergeCell ref="F315:F316"/>
    <mergeCell ref="G315:G316"/>
    <mergeCell ref="H315:H316"/>
    <mergeCell ref="I315:I316"/>
    <mergeCell ref="A321:A322"/>
    <mergeCell ref="B321:B322"/>
    <mergeCell ref="C321:C322"/>
    <mergeCell ref="D321:D322"/>
    <mergeCell ref="E321:E322"/>
    <mergeCell ref="F321:F322"/>
    <mergeCell ref="G321:G322"/>
    <mergeCell ref="H321:H322"/>
    <mergeCell ref="I321:I322"/>
    <mergeCell ref="A319:A320"/>
    <mergeCell ref="B319:B320"/>
    <mergeCell ref="C319:C320"/>
    <mergeCell ref="D319:D320"/>
    <mergeCell ref="E319:E320"/>
    <mergeCell ref="F319:F320"/>
    <mergeCell ref="G319:G320"/>
    <mergeCell ref="H319:H320"/>
    <mergeCell ref="I319:I320"/>
    <mergeCell ref="A325:A326"/>
    <mergeCell ref="B325:B326"/>
    <mergeCell ref="C325:C326"/>
    <mergeCell ref="D325:D326"/>
    <mergeCell ref="E325:E326"/>
    <mergeCell ref="F325:F326"/>
    <mergeCell ref="G325:G326"/>
    <mergeCell ref="H325:H326"/>
    <mergeCell ref="I325:I326"/>
    <mergeCell ref="A323:A324"/>
    <mergeCell ref="B323:B324"/>
    <mergeCell ref="C323:C324"/>
    <mergeCell ref="D323:D324"/>
    <mergeCell ref="E323:E324"/>
    <mergeCell ref="F323:F324"/>
    <mergeCell ref="G323:G324"/>
    <mergeCell ref="H323:H324"/>
    <mergeCell ref="I323:I324"/>
    <mergeCell ref="A329:A330"/>
    <mergeCell ref="B329:B330"/>
    <mergeCell ref="C329:C330"/>
    <mergeCell ref="D329:D330"/>
    <mergeCell ref="E329:E330"/>
    <mergeCell ref="F329:F330"/>
    <mergeCell ref="G329:G330"/>
    <mergeCell ref="H329:H330"/>
    <mergeCell ref="I329:I330"/>
    <mergeCell ref="A327:A328"/>
    <mergeCell ref="B327:B328"/>
    <mergeCell ref="C327:C328"/>
    <mergeCell ref="D327:D328"/>
    <mergeCell ref="E327:E328"/>
    <mergeCell ref="F327:F328"/>
    <mergeCell ref="G327:G328"/>
    <mergeCell ref="H327:H328"/>
    <mergeCell ref="I327:I328"/>
    <mergeCell ref="A333:A334"/>
    <mergeCell ref="B333:B334"/>
    <mergeCell ref="C333:C334"/>
    <mergeCell ref="D333:D334"/>
    <mergeCell ref="E333:E334"/>
    <mergeCell ref="F333:F334"/>
    <mergeCell ref="G333:G334"/>
    <mergeCell ref="H333:H334"/>
    <mergeCell ref="I333:I334"/>
    <mergeCell ref="A331:A332"/>
    <mergeCell ref="B331:B332"/>
    <mergeCell ref="C331:C332"/>
    <mergeCell ref="D331:D332"/>
    <mergeCell ref="E331:E332"/>
    <mergeCell ref="F331:F332"/>
    <mergeCell ref="G331:G332"/>
    <mergeCell ref="H331:H332"/>
    <mergeCell ref="I331:I332"/>
    <mergeCell ref="A337:A338"/>
    <mergeCell ref="B337:B338"/>
    <mergeCell ref="C337:C338"/>
    <mergeCell ref="D337:D338"/>
    <mergeCell ref="E337:E338"/>
    <mergeCell ref="F337:F338"/>
    <mergeCell ref="G337:G338"/>
    <mergeCell ref="H337:H338"/>
    <mergeCell ref="I337:I338"/>
    <mergeCell ref="A339:A341"/>
    <mergeCell ref="B339:B341"/>
    <mergeCell ref="C339:C341"/>
    <mergeCell ref="D339:D341"/>
    <mergeCell ref="E339:E341"/>
    <mergeCell ref="F339:F341"/>
    <mergeCell ref="A335:A336"/>
    <mergeCell ref="B335:B336"/>
    <mergeCell ref="C335:C336"/>
    <mergeCell ref="D335:D336"/>
    <mergeCell ref="E335:E336"/>
    <mergeCell ref="F335:F336"/>
    <mergeCell ref="G335:G336"/>
    <mergeCell ref="H335:H336"/>
    <mergeCell ref="I335:I336"/>
    <mergeCell ref="G339:G341"/>
    <mergeCell ref="H339:H341"/>
    <mergeCell ref="I339:I341"/>
    <mergeCell ref="B346:B347"/>
    <mergeCell ref="C346:C347"/>
    <mergeCell ref="E346:E347"/>
    <mergeCell ref="F346:F347"/>
    <mergeCell ref="G346:G347"/>
    <mergeCell ref="H346:H347"/>
    <mergeCell ref="I346:I347"/>
    <mergeCell ref="A344:A345"/>
    <mergeCell ref="B344:B345"/>
    <mergeCell ref="C344:C345"/>
    <mergeCell ref="D344:D345"/>
    <mergeCell ref="E344:E345"/>
    <mergeCell ref="F344:F345"/>
    <mergeCell ref="G344:G345"/>
    <mergeCell ref="H344:H345"/>
    <mergeCell ref="I344:I345"/>
    <mergeCell ref="A342:A343"/>
    <mergeCell ref="B342:B343"/>
    <mergeCell ref="C342:C343"/>
    <mergeCell ref="D342:D343"/>
    <mergeCell ref="E342:E343"/>
    <mergeCell ref="F342:F343"/>
    <mergeCell ref="G342:G343"/>
    <mergeCell ref="H342:H343"/>
    <mergeCell ref="I342:I343"/>
    <mergeCell ref="A346:A347"/>
    <mergeCell ref="A360:A361"/>
    <mergeCell ref="B360:B361"/>
    <mergeCell ref="C360:C361"/>
    <mergeCell ref="D360:D361"/>
    <mergeCell ref="E360:E361"/>
    <mergeCell ref="F360:F361"/>
    <mergeCell ref="G360:G361"/>
    <mergeCell ref="H360:H361"/>
    <mergeCell ref="I360:I361"/>
    <mergeCell ref="A356:A357"/>
    <mergeCell ref="B356:B357"/>
    <mergeCell ref="C356:C357"/>
    <mergeCell ref="D356:D357"/>
    <mergeCell ref="E356:E357"/>
    <mergeCell ref="F356:F357"/>
    <mergeCell ref="G356:G357"/>
    <mergeCell ref="H356:H357"/>
    <mergeCell ref="I356:I357"/>
    <mergeCell ref="A358:A359"/>
    <mergeCell ref="B358:B359"/>
    <mergeCell ref="C358:C359"/>
    <mergeCell ref="D358:D359"/>
    <mergeCell ref="E358:E359"/>
    <mergeCell ref="F358:F359"/>
    <mergeCell ref="G358:G359"/>
    <mergeCell ref="H358:H359"/>
    <mergeCell ref="I358:I359"/>
    <mergeCell ref="A364:A365"/>
    <mergeCell ref="B364:B365"/>
    <mergeCell ref="C364:C365"/>
    <mergeCell ref="D364:D365"/>
    <mergeCell ref="E364:E365"/>
    <mergeCell ref="F364:F365"/>
    <mergeCell ref="G364:G365"/>
    <mergeCell ref="H364:H365"/>
    <mergeCell ref="I364:I365"/>
    <mergeCell ref="A366:A367"/>
    <mergeCell ref="B366:B367"/>
    <mergeCell ref="C366:C367"/>
    <mergeCell ref="A362:A363"/>
    <mergeCell ref="B362:B363"/>
    <mergeCell ref="C362:C363"/>
    <mergeCell ref="D362:D363"/>
    <mergeCell ref="E362:E363"/>
    <mergeCell ref="F362:F363"/>
    <mergeCell ref="G362:G363"/>
    <mergeCell ref="H362:H363"/>
    <mergeCell ref="I362:I363"/>
    <mergeCell ref="A372:A373"/>
    <mergeCell ref="B372:B373"/>
    <mergeCell ref="C372:C373"/>
    <mergeCell ref="D372:D373"/>
    <mergeCell ref="E372:E373"/>
    <mergeCell ref="F372:F373"/>
    <mergeCell ref="G372:G373"/>
    <mergeCell ref="H372:H373"/>
    <mergeCell ref="I372:I373"/>
    <mergeCell ref="A374:A375"/>
    <mergeCell ref="B374:B375"/>
    <mergeCell ref="C374:C375"/>
    <mergeCell ref="D380:D381"/>
    <mergeCell ref="E380:E381"/>
    <mergeCell ref="F380:F381"/>
    <mergeCell ref="G380:G381"/>
    <mergeCell ref="H380:H381"/>
    <mergeCell ref="I380:I381"/>
    <mergeCell ref="D374:D375"/>
    <mergeCell ref="E374:E375"/>
    <mergeCell ref="F374:F375"/>
    <mergeCell ref="G374:G375"/>
    <mergeCell ref="H374:H375"/>
    <mergeCell ref="I374:I375"/>
    <mergeCell ref="A376:A377"/>
    <mergeCell ref="B376:B377"/>
    <mergeCell ref="C376:C377"/>
    <mergeCell ref="D376:D377"/>
    <mergeCell ref="E376:E377"/>
    <mergeCell ref="F376:F377"/>
    <mergeCell ref="G376:G377"/>
    <mergeCell ref="H376:H377"/>
    <mergeCell ref="A396:A397"/>
    <mergeCell ref="B396:B397"/>
    <mergeCell ref="C396:C397"/>
    <mergeCell ref="D396:D397"/>
    <mergeCell ref="E396:E397"/>
    <mergeCell ref="F396:F397"/>
    <mergeCell ref="G396:G397"/>
    <mergeCell ref="H396:H397"/>
    <mergeCell ref="I396:I397"/>
    <mergeCell ref="C378:C379"/>
    <mergeCell ref="D378:D379"/>
    <mergeCell ref="E378:E379"/>
    <mergeCell ref="F378:F379"/>
    <mergeCell ref="G378:G379"/>
    <mergeCell ref="H378:H379"/>
    <mergeCell ref="I378:I379"/>
    <mergeCell ref="A380:A381"/>
    <mergeCell ref="B380:B381"/>
    <mergeCell ref="C380:C381"/>
    <mergeCell ref="A382:A383"/>
    <mergeCell ref="B382:B383"/>
    <mergeCell ref="C382:C383"/>
    <mergeCell ref="D382:D383"/>
    <mergeCell ref="E382:E383"/>
    <mergeCell ref="F382:F383"/>
    <mergeCell ref="G382:G383"/>
    <mergeCell ref="H382:H383"/>
    <mergeCell ref="I382:I383"/>
    <mergeCell ref="I388:I389"/>
    <mergeCell ref="A394:A395"/>
    <mergeCell ref="B394:B395"/>
    <mergeCell ref="C394:C395"/>
    <mergeCell ref="A448:A449"/>
    <mergeCell ref="B448:B449"/>
    <mergeCell ref="C448:C449"/>
    <mergeCell ref="D448:D449"/>
    <mergeCell ref="E448:E449"/>
    <mergeCell ref="F448:F449"/>
    <mergeCell ref="G448:G449"/>
    <mergeCell ref="H448:H449"/>
    <mergeCell ref="I448:I449"/>
    <mergeCell ref="A450:A451"/>
    <mergeCell ref="B450:B451"/>
    <mergeCell ref="C450:C451"/>
    <mergeCell ref="D450:D451"/>
    <mergeCell ref="E450:E451"/>
    <mergeCell ref="F450:F451"/>
    <mergeCell ref="A398:A399"/>
    <mergeCell ref="B398:B399"/>
    <mergeCell ref="C398:C399"/>
    <mergeCell ref="D398:D399"/>
    <mergeCell ref="E398:E399"/>
    <mergeCell ref="F398:F399"/>
    <mergeCell ref="G398:G399"/>
    <mergeCell ref="H398:H399"/>
    <mergeCell ref="I398:I399"/>
    <mergeCell ref="A400:A401"/>
    <mergeCell ref="B400:B401"/>
    <mergeCell ref="C400:C401"/>
    <mergeCell ref="C434:C436"/>
    <mergeCell ref="D434:D436"/>
    <mergeCell ref="E434:E436"/>
    <mergeCell ref="F434:F436"/>
    <mergeCell ref="G434:G436"/>
    <mergeCell ref="A457:A458"/>
    <mergeCell ref="B457:B458"/>
    <mergeCell ref="C457:C458"/>
    <mergeCell ref="D457:D458"/>
    <mergeCell ref="E457:E458"/>
    <mergeCell ref="F457:F458"/>
    <mergeCell ref="G457:G458"/>
    <mergeCell ref="H457:H458"/>
    <mergeCell ref="I457:I458"/>
    <mergeCell ref="A454:A456"/>
    <mergeCell ref="B454:B456"/>
    <mergeCell ref="C454:C456"/>
    <mergeCell ref="D454:D456"/>
    <mergeCell ref="E454:E456"/>
    <mergeCell ref="F454:F456"/>
    <mergeCell ref="G454:G456"/>
    <mergeCell ref="H454:H456"/>
    <mergeCell ref="I454:I456"/>
    <mergeCell ref="A461:A462"/>
    <mergeCell ref="B461:B462"/>
    <mergeCell ref="C461:C462"/>
    <mergeCell ref="D461:D462"/>
    <mergeCell ref="E461:E462"/>
    <mergeCell ref="F461:F462"/>
    <mergeCell ref="G461:G462"/>
    <mergeCell ref="H461:H462"/>
    <mergeCell ref="I461:I462"/>
    <mergeCell ref="A459:A460"/>
    <mergeCell ref="B459:B460"/>
    <mergeCell ref="C459:C460"/>
    <mergeCell ref="D459:D460"/>
    <mergeCell ref="E459:E460"/>
    <mergeCell ref="F459:F460"/>
    <mergeCell ref="G459:G460"/>
    <mergeCell ref="H459:H460"/>
    <mergeCell ref="I459:I460"/>
    <mergeCell ref="A465:A466"/>
    <mergeCell ref="B465:B466"/>
    <mergeCell ref="C465:C466"/>
    <mergeCell ref="D465:D466"/>
    <mergeCell ref="E465:E466"/>
    <mergeCell ref="F465:F466"/>
    <mergeCell ref="G465:G466"/>
    <mergeCell ref="H465:H466"/>
    <mergeCell ref="I465:I466"/>
    <mergeCell ref="A463:A464"/>
    <mergeCell ref="B463:B464"/>
    <mergeCell ref="C463:C464"/>
    <mergeCell ref="D463:D464"/>
    <mergeCell ref="E463:E464"/>
    <mergeCell ref="F463:F464"/>
    <mergeCell ref="G463:G464"/>
    <mergeCell ref="H463:H464"/>
    <mergeCell ref="I463:I464"/>
    <mergeCell ref="A469:A470"/>
    <mergeCell ref="B469:B470"/>
    <mergeCell ref="C469:C470"/>
    <mergeCell ref="D469:D470"/>
    <mergeCell ref="E469:E470"/>
    <mergeCell ref="F469:F470"/>
    <mergeCell ref="G469:G470"/>
    <mergeCell ref="H469:H470"/>
    <mergeCell ref="I469:I470"/>
    <mergeCell ref="A467:A468"/>
    <mergeCell ref="B467:B468"/>
    <mergeCell ref="C467:C468"/>
    <mergeCell ref="D467:D468"/>
    <mergeCell ref="E467:E468"/>
    <mergeCell ref="F467:F468"/>
    <mergeCell ref="G467:G468"/>
    <mergeCell ref="H467:H468"/>
    <mergeCell ref="I467:I468"/>
    <mergeCell ref="A473:A474"/>
    <mergeCell ref="B473:B474"/>
    <mergeCell ref="C473:C474"/>
    <mergeCell ref="D473:D474"/>
    <mergeCell ref="E473:E474"/>
    <mergeCell ref="F473:F474"/>
    <mergeCell ref="G473:G474"/>
    <mergeCell ref="H473:H474"/>
    <mergeCell ref="I473:I474"/>
    <mergeCell ref="A471:A472"/>
    <mergeCell ref="B471:B472"/>
    <mergeCell ref="C471:C472"/>
    <mergeCell ref="D471:D472"/>
    <mergeCell ref="E471:E472"/>
    <mergeCell ref="F471:F472"/>
    <mergeCell ref="G471:G472"/>
    <mergeCell ref="H471:H472"/>
    <mergeCell ref="I471:I472"/>
    <mergeCell ref="H481:H482"/>
    <mergeCell ref="I481:I482"/>
    <mergeCell ref="A479:A480"/>
    <mergeCell ref="B479:B480"/>
    <mergeCell ref="C479:C480"/>
    <mergeCell ref="D479:D480"/>
    <mergeCell ref="E479:E480"/>
    <mergeCell ref="F479:F480"/>
    <mergeCell ref="G479:G480"/>
    <mergeCell ref="H479:H480"/>
    <mergeCell ref="I479:I480"/>
    <mergeCell ref="A475:A476"/>
    <mergeCell ref="B475:B476"/>
    <mergeCell ref="C475:C476"/>
    <mergeCell ref="D475:D476"/>
    <mergeCell ref="E475:E476"/>
    <mergeCell ref="F475:F476"/>
    <mergeCell ref="G475:G476"/>
    <mergeCell ref="H475:H476"/>
    <mergeCell ref="I475:I476"/>
    <mergeCell ref="A504:A506"/>
    <mergeCell ref="B504:B506"/>
    <mergeCell ref="C504:C506"/>
    <mergeCell ref="D504:D506"/>
    <mergeCell ref="E504:E506"/>
    <mergeCell ref="F504:F506"/>
    <mergeCell ref="A493:A496"/>
    <mergeCell ref="B493:B496"/>
    <mergeCell ref="C493:C496"/>
    <mergeCell ref="D493:D496"/>
    <mergeCell ref="E493:E496"/>
    <mergeCell ref="F493:F496"/>
    <mergeCell ref="G493:G496"/>
    <mergeCell ref="H493:H496"/>
    <mergeCell ref="I493:I496"/>
    <mergeCell ref="A487:A489"/>
    <mergeCell ref="B487:B489"/>
    <mergeCell ref="C487:C489"/>
    <mergeCell ref="D487:D489"/>
    <mergeCell ref="E487:E489"/>
    <mergeCell ref="F487:F489"/>
    <mergeCell ref="G487:G489"/>
    <mergeCell ref="H487:H489"/>
    <mergeCell ref="I487:I489"/>
    <mergeCell ref="G504:G506"/>
    <mergeCell ref="H504:H506"/>
    <mergeCell ref="I504:I506"/>
    <mergeCell ref="A499:A500"/>
    <mergeCell ref="B499:B500"/>
    <mergeCell ref="C499:C500"/>
    <mergeCell ref="D499:D500"/>
    <mergeCell ref="A502:A503"/>
    <mergeCell ref="A33:A34"/>
    <mergeCell ref="B33:B34"/>
    <mergeCell ref="C33:C34"/>
    <mergeCell ref="D33:D34"/>
    <mergeCell ref="E33:E34"/>
    <mergeCell ref="F33:F34"/>
    <mergeCell ref="G33:G34"/>
    <mergeCell ref="H33:H34"/>
    <mergeCell ref="I33:I34"/>
    <mergeCell ref="A31:A32"/>
    <mergeCell ref="B31:B32"/>
    <mergeCell ref="C31:C32"/>
    <mergeCell ref="D31:D32"/>
    <mergeCell ref="E31:E32"/>
    <mergeCell ref="F31:F32"/>
    <mergeCell ref="G31:G32"/>
    <mergeCell ref="H31:H32"/>
    <mergeCell ref="I31:I32"/>
    <mergeCell ref="A37:A38"/>
    <mergeCell ref="B37:B38"/>
    <mergeCell ref="C37:C38"/>
    <mergeCell ref="D37:D38"/>
    <mergeCell ref="E37:E38"/>
    <mergeCell ref="F37:F38"/>
    <mergeCell ref="G37:G38"/>
    <mergeCell ref="H37:H38"/>
    <mergeCell ref="I37:I38"/>
    <mergeCell ref="A35:A36"/>
    <mergeCell ref="B35:B36"/>
    <mergeCell ref="C35:C36"/>
    <mergeCell ref="D35:D36"/>
    <mergeCell ref="E35:E36"/>
    <mergeCell ref="F35:F36"/>
    <mergeCell ref="G35:G36"/>
    <mergeCell ref="H35:H36"/>
    <mergeCell ref="I35:I36"/>
    <mergeCell ref="A41:A42"/>
    <mergeCell ref="B41:B42"/>
    <mergeCell ref="C41:C42"/>
    <mergeCell ref="D41:D42"/>
    <mergeCell ref="E41:E42"/>
    <mergeCell ref="F41:F42"/>
    <mergeCell ref="G41:G42"/>
    <mergeCell ref="H41:H42"/>
    <mergeCell ref="I41:I42"/>
    <mergeCell ref="A39:A40"/>
    <mergeCell ref="B39:B40"/>
    <mergeCell ref="C39:C40"/>
    <mergeCell ref="D39:D40"/>
    <mergeCell ref="E39:E40"/>
    <mergeCell ref="F39:F40"/>
    <mergeCell ref="G39:G40"/>
    <mergeCell ref="H39:H40"/>
    <mergeCell ref="I39:I40"/>
    <mergeCell ref="A45:A46"/>
    <mergeCell ref="B45:B46"/>
    <mergeCell ref="C45:C46"/>
    <mergeCell ref="D45:D46"/>
    <mergeCell ref="E45:E46"/>
    <mergeCell ref="F45:F46"/>
    <mergeCell ref="G45:G46"/>
    <mergeCell ref="H45:H46"/>
    <mergeCell ref="I45:I46"/>
    <mergeCell ref="A43:A44"/>
    <mergeCell ref="B43:B44"/>
    <mergeCell ref="C43:C44"/>
    <mergeCell ref="D43:D44"/>
    <mergeCell ref="E43:E44"/>
    <mergeCell ref="F43:F44"/>
    <mergeCell ref="G43:G44"/>
    <mergeCell ref="H43:H44"/>
    <mergeCell ref="I43:I44"/>
    <mergeCell ref="A101:A102"/>
    <mergeCell ref="B101:B102"/>
    <mergeCell ref="C101:C102"/>
    <mergeCell ref="D101:D102"/>
    <mergeCell ref="E101:E102"/>
    <mergeCell ref="F101:F102"/>
    <mergeCell ref="G101:G102"/>
    <mergeCell ref="H101:H102"/>
    <mergeCell ref="I101:I102"/>
    <mergeCell ref="E49:E50"/>
    <mergeCell ref="F49:F50"/>
    <mergeCell ref="G49:G50"/>
    <mergeCell ref="H49:H50"/>
    <mergeCell ref="I49:I50"/>
    <mergeCell ref="A51:A52"/>
    <mergeCell ref="B51:B52"/>
    <mergeCell ref="C51:C52"/>
    <mergeCell ref="D51:D52"/>
    <mergeCell ref="E51:E52"/>
    <mergeCell ref="F51:F52"/>
    <mergeCell ref="G51:G52"/>
    <mergeCell ref="H51:H52"/>
    <mergeCell ref="I51:I52"/>
    <mergeCell ref="A97:A98"/>
    <mergeCell ref="B97:B98"/>
    <mergeCell ref="C97:C98"/>
    <mergeCell ref="D97:D98"/>
    <mergeCell ref="E97:E98"/>
    <mergeCell ref="F97:F98"/>
    <mergeCell ref="G97:G98"/>
    <mergeCell ref="H97:H98"/>
    <mergeCell ref="I97:I98"/>
    <mergeCell ref="A111:A114"/>
    <mergeCell ref="B111:B114"/>
    <mergeCell ref="C111:C114"/>
    <mergeCell ref="D111:D114"/>
    <mergeCell ref="E111:E114"/>
    <mergeCell ref="F111:F114"/>
    <mergeCell ref="G111:G112"/>
    <mergeCell ref="H111:H112"/>
    <mergeCell ref="I111:I112"/>
    <mergeCell ref="G113:G114"/>
    <mergeCell ref="H113:H114"/>
    <mergeCell ref="I113:I114"/>
    <mergeCell ref="D135:D136"/>
    <mergeCell ref="E135:E136"/>
    <mergeCell ref="F135:F136"/>
    <mergeCell ref="G135:G136"/>
    <mergeCell ref="H135:H136"/>
    <mergeCell ref="I135:I136"/>
    <mergeCell ref="D127:D128"/>
    <mergeCell ref="E127:E128"/>
    <mergeCell ref="F127:F128"/>
    <mergeCell ref="G127:G128"/>
    <mergeCell ref="H127:H128"/>
    <mergeCell ref="I127:I128"/>
    <mergeCell ref="A129:A130"/>
    <mergeCell ref="B129:B130"/>
    <mergeCell ref="C129:C130"/>
    <mergeCell ref="D129:D130"/>
    <mergeCell ref="E129:E130"/>
    <mergeCell ref="F129:F130"/>
    <mergeCell ref="G129:G130"/>
    <mergeCell ref="H129:H130"/>
    <mergeCell ref="A230:A231"/>
    <mergeCell ref="B230:B231"/>
    <mergeCell ref="C230:C231"/>
    <mergeCell ref="D230:D231"/>
    <mergeCell ref="E230:E231"/>
    <mergeCell ref="F230:F231"/>
    <mergeCell ref="G230:G231"/>
    <mergeCell ref="H230:H231"/>
    <mergeCell ref="I230:I231"/>
    <mergeCell ref="G159:G160"/>
    <mergeCell ref="H159:H160"/>
    <mergeCell ref="I159:I160"/>
    <mergeCell ref="A165:A166"/>
    <mergeCell ref="B165:B166"/>
    <mergeCell ref="C165:C166"/>
    <mergeCell ref="D165:D166"/>
    <mergeCell ref="E165:E166"/>
    <mergeCell ref="F165:F166"/>
    <mergeCell ref="G165:G166"/>
    <mergeCell ref="H165:H166"/>
    <mergeCell ref="I165:I166"/>
    <mergeCell ref="A226:A227"/>
    <mergeCell ref="B226:B227"/>
    <mergeCell ref="C226:C227"/>
    <mergeCell ref="D226:D227"/>
    <mergeCell ref="E226:E227"/>
    <mergeCell ref="F226:F227"/>
    <mergeCell ref="G226:G227"/>
    <mergeCell ref="H226:H227"/>
    <mergeCell ref="I226:I227"/>
    <mergeCell ref="A228:A229"/>
    <mergeCell ref="B228:B229"/>
    <mergeCell ref="C272:C273"/>
    <mergeCell ref="D272:D273"/>
    <mergeCell ref="E272:E273"/>
    <mergeCell ref="F272:F273"/>
    <mergeCell ref="G272:G273"/>
    <mergeCell ref="H272:H273"/>
    <mergeCell ref="I272:I273"/>
    <mergeCell ref="A276:A277"/>
    <mergeCell ref="B276:B277"/>
    <mergeCell ref="C276:C277"/>
    <mergeCell ref="D276:D277"/>
    <mergeCell ref="E276:E277"/>
    <mergeCell ref="F276:F277"/>
    <mergeCell ref="G276:G277"/>
    <mergeCell ref="H276:H277"/>
    <mergeCell ref="I276:I277"/>
    <mergeCell ref="A278:A279"/>
    <mergeCell ref="B278:B279"/>
    <mergeCell ref="C278:C279"/>
    <mergeCell ref="A274:A275"/>
    <mergeCell ref="B274:B275"/>
    <mergeCell ref="H274:H275"/>
    <mergeCell ref="I274:I275"/>
    <mergeCell ref="F278:F279"/>
    <mergeCell ref="G278:G279"/>
    <mergeCell ref="H278:H279"/>
    <mergeCell ref="I278:I279"/>
    <mergeCell ref="C274:C275"/>
    <mergeCell ref="D274:D275"/>
    <mergeCell ref="E274:E275"/>
    <mergeCell ref="F274:F275"/>
    <mergeCell ref="G274:G275"/>
    <mergeCell ref="A317:A318"/>
    <mergeCell ref="B317:B318"/>
    <mergeCell ref="C317:C318"/>
    <mergeCell ref="D317:D318"/>
    <mergeCell ref="E317:E318"/>
    <mergeCell ref="F317:F318"/>
    <mergeCell ref="G317:G318"/>
    <mergeCell ref="H317:H318"/>
    <mergeCell ref="I317:I318"/>
    <mergeCell ref="D307:D308"/>
    <mergeCell ref="E307:E308"/>
    <mergeCell ref="F307:F308"/>
    <mergeCell ref="G307:G308"/>
    <mergeCell ref="H307:H308"/>
    <mergeCell ref="I307:I308"/>
    <mergeCell ref="A309:A310"/>
    <mergeCell ref="B309:B310"/>
    <mergeCell ref="C309:C310"/>
    <mergeCell ref="D309:D310"/>
    <mergeCell ref="E309:E310"/>
    <mergeCell ref="F309:F310"/>
    <mergeCell ref="G309:G310"/>
    <mergeCell ref="H309:H310"/>
    <mergeCell ref="I309:I310"/>
    <mergeCell ref="A313:A314"/>
    <mergeCell ref="B313:B314"/>
    <mergeCell ref="C313:C314"/>
    <mergeCell ref="D313:D314"/>
    <mergeCell ref="E313:E314"/>
    <mergeCell ref="F313:F314"/>
    <mergeCell ref="G313:G314"/>
    <mergeCell ref="H313:H314"/>
    <mergeCell ref="G352:G353"/>
    <mergeCell ref="H352:H353"/>
    <mergeCell ref="I352:I353"/>
    <mergeCell ref="A354:A355"/>
    <mergeCell ref="B354:B355"/>
    <mergeCell ref="C354:C355"/>
    <mergeCell ref="D354:D355"/>
    <mergeCell ref="E354:E355"/>
    <mergeCell ref="F354:F355"/>
    <mergeCell ref="G354:G355"/>
    <mergeCell ref="H354:H355"/>
    <mergeCell ref="I354:I355"/>
    <mergeCell ref="G348:G349"/>
    <mergeCell ref="H348:H349"/>
    <mergeCell ref="I348:I349"/>
    <mergeCell ref="A350:A351"/>
    <mergeCell ref="B350:B351"/>
    <mergeCell ref="C350:C351"/>
    <mergeCell ref="D350:D351"/>
    <mergeCell ref="E350:E351"/>
    <mergeCell ref="F350:F351"/>
    <mergeCell ref="G350:G351"/>
    <mergeCell ref="H350:H351"/>
    <mergeCell ref="I350:I351"/>
    <mergeCell ref="A370:A371"/>
    <mergeCell ref="B370:B371"/>
    <mergeCell ref="C370:C371"/>
    <mergeCell ref="D370:D371"/>
    <mergeCell ref="E370:E371"/>
    <mergeCell ref="F370:F371"/>
    <mergeCell ref="G370:G371"/>
    <mergeCell ref="H370:H371"/>
    <mergeCell ref="I370:I371"/>
    <mergeCell ref="D366:D367"/>
    <mergeCell ref="E366:E367"/>
    <mergeCell ref="F366:F367"/>
    <mergeCell ref="G366:G367"/>
    <mergeCell ref="H366:H367"/>
    <mergeCell ref="I366:I367"/>
    <mergeCell ref="A368:A369"/>
    <mergeCell ref="B368:B369"/>
    <mergeCell ref="C368:C369"/>
    <mergeCell ref="D368:D369"/>
    <mergeCell ref="E368:E369"/>
    <mergeCell ref="F368:F369"/>
    <mergeCell ref="G368:G369"/>
    <mergeCell ref="H368:H369"/>
    <mergeCell ref="I368:I369"/>
    <mergeCell ref="I376:I377"/>
    <mergeCell ref="A378:A379"/>
    <mergeCell ref="B378:B379"/>
    <mergeCell ref="A390:A391"/>
    <mergeCell ref="B390:B391"/>
    <mergeCell ref="C390:C391"/>
    <mergeCell ref="D390:D391"/>
    <mergeCell ref="E390:E391"/>
    <mergeCell ref="F390:F391"/>
    <mergeCell ref="G390:G391"/>
    <mergeCell ref="H390:H391"/>
    <mergeCell ref="I390:I391"/>
    <mergeCell ref="A384:A385"/>
    <mergeCell ref="B384:B385"/>
    <mergeCell ref="C384:C385"/>
    <mergeCell ref="D384:D385"/>
    <mergeCell ref="E384:E385"/>
    <mergeCell ref="F384:F385"/>
    <mergeCell ref="G384:G385"/>
    <mergeCell ref="H384:H385"/>
    <mergeCell ref="I384:I385"/>
    <mergeCell ref="A386:A389"/>
    <mergeCell ref="B386:B389"/>
    <mergeCell ref="C386:C389"/>
    <mergeCell ref="D386:D389"/>
    <mergeCell ref="E386:E389"/>
    <mergeCell ref="F386:F389"/>
    <mergeCell ref="G386:G387"/>
    <mergeCell ref="H386:H387"/>
    <mergeCell ref="I386:I387"/>
    <mergeCell ref="G388:G389"/>
    <mergeCell ref="H388:H389"/>
    <mergeCell ref="D394:D395"/>
    <mergeCell ref="E394:E395"/>
    <mergeCell ref="F394:F395"/>
    <mergeCell ref="G394:G395"/>
    <mergeCell ref="H394:H395"/>
    <mergeCell ref="I394:I395"/>
    <mergeCell ref="A392:A393"/>
    <mergeCell ref="B392:B393"/>
    <mergeCell ref="C392:C393"/>
    <mergeCell ref="D392:D393"/>
    <mergeCell ref="E392:E393"/>
    <mergeCell ref="F392:F393"/>
    <mergeCell ref="G392:G393"/>
    <mergeCell ref="H392:H393"/>
    <mergeCell ref="I392:I393"/>
    <mergeCell ref="A438:A439"/>
    <mergeCell ref="B438:B439"/>
    <mergeCell ref="C438:C439"/>
    <mergeCell ref="D438:D439"/>
    <mergeCell ref="E438:E439"/>
    <mergeCell ref="F438:F439"/>
    <mergeCell ref="G438:G439"/>
    <mergeCell ref="H438:H439"/>
    <mergeCell ref="I438:I439"/>
    <mergeCell ref="D400:D401"/>
    <mergeCell ref="E400:E401"/>
    <mergeCell ref="F400:F401"/>
    <mergeCell ref="G400:G401"/>
    <mergeCell ref="H400:H401"/>
    <mergeCell ref="I400:I401"/>
    <mergeCell ref="A434:A436"/>
    <mergeCell ref="B434:B436"/>
    <mergeCell ref="H434:H436"/>
    <mergeCell ref="I434:I436"/>
    <mergeCell ref="A442:A443"/>
    <mergeCell ref="B442:B443"/>
    <mergeCell ref="C442:C443"/>
    <mergeCell ref="D442:D443"/>
    <mergeCell ref="E442:E443"/>
    <mergeCell ref="F442:F443"/>
    <mergeCell ref="G442:G443"/>
    <mergeCell ref="H442:H443"/>
    <mergeCell ref="I442:I443"/>
    <mergeCell ref="A440:A441"/>
    <mergeCell ref="B440:B441"/>
    <mergeCell ref="C440:C441"/>
    <mergeCell ref="D440:D441"/>
    <mergeCell ref="E440:E441"/>
    <mergeCell ref="F440:F441"/>
    <mergeCell ref="G440:G441"/>
    <mergeCell ref="H440:H441"/>
    <mergeCell ref="I440:I441"/>
    <mergeCell ref="A446:A447"/>
    <mergeCell ref="B446:B447"/>
    <mergeCell ref="C446:C447"/>
    <mergeCell ref="D446:D447"/>
    <mergeCell ref="E446:E447"/>
    <mergeCell ref="F446:F447"/>
    <mergeCell ref="G446:G447"/>
    <mergeCell ref="H446:H447"/>
    <mergeCell ref="I446:I447"/>
    <mergeCell ref="A444:A445"/>
    <mergeCell ref="B444:B445"/>
    <mergeCell ref="C444:C445"/>
    <mergeCell ref="D444:D445"/>
    <mergeCell ref="E444:E445"/>
    <mergeCell ref="F444:F445"/>
    <mergeCell ref="G444:G445"/>
    <mergeCell ref="H444:H445"/>
    <mergeCell ref="I444:I445"/>
    <mergeCell ref="B502:B503"/>
    <mergeCell ref="C502:C503"/>
    <mergeCell ref="D502:D503"/>
    <mergeCell ref="E502:E503"/>
    <mergeCell ref="F502:F503"/>
    <mergeCell ref="G502:G503"/>
    <mergeCell ref="H502:H503"/>
    <mergeCell ref="E499:E500"/>
    <mergeCell ref="F499:F500"/>
    <mergeCell ref="G499:G500"/>
    <mergeCell ref="H499:H500"/>
    <mergeCell ref="I499:I500"/>
    <mergeCell ref="G450:G451"/>
    <mergeCell ref="H450:H451"/>
    <mergeCell ref="I450:I451"/>
    <mergeCell ref="A452:A453"/>
    <mergeCell ref="B452:B453"/>
    <mergeCell ref="C452:C453"/>
    <mergeCell ref="D452:D453"/>
    <mergeCell ref="E452:E453"/>
    <mergeCell ref="F452:F453"/>
    <mergeCell ref="G452:G453"/>
    <mergeCell ref="H452:H453"/>
    <mergeCell ref="I452:I453"/>
    <mergeCell ref="I502:I503"/>
    <mergeCell ref="A481:A482"/>
    <mergeCell ref="B481:B482"/>
    <mergeCell ref="C481:C482"/>
    <mergeCell ref="D481:D482"/>
    <mergeCell ref="E481:E482"/>
    <mergeCell ref="F481:F482"/>
    <mergeCell ref="G481:G482"/>
  </mergeCells>
  <conditionalFormatting sqref="D563:D581 D509:D519 D522 D524:D530 D532 D534 D536:D541 D543:D548">
    <cfRule type="expression" dxfId="2" priority="4" stopIfTrue="1">
      <formula>HasError()</formula>
    </cfRule>
    <cfRule type="expression" dxfId="1" priority="5" stopIfTrue="1">
      <formula>LockedByCondition()</formula>
    </cfRule>
    <cfRule type="expression" dxfId="0" priority="6" stopIfTrue="1">
      <formula>Locked()</formula>
    </cfRule>
  </conditionalFormatting>
  <pageMargins left="0.31496062992125984" right="0.31496062992125984" top="0.59055118110236227" bottom="0.47244094488188981" header="0.31496062992125984" footer="0.11811023622047245"/>
  <pageSetup paperSize="9" scale="35" orientation="landscape" r:id="rId1"/>
  <headerFooter differentFirst="1">
    <oddHeader>&amp;C&amp;P</oddHeader>
  </headerFooter>
  <ignoredErrors>
    <ignoredError sqref="A7:H7 J128:J1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vt:lpstr>
      <vt:lpstr>'2022'!Область_печати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Certified Windows</dc:creator>
  <cp:lastModifiedBy>Zlobina_k</cp:lastModifiedBy>
  <cp:lastPrinted>2023-04-13T09:37:59Z</cp:lastPrinted>
  <dcterms:created xsi:type="dcterms:W3CDTF">2020-04-23T08:04:26Z</dcterms:created>
  <dcterms:modified xsi:type="dcterms:W3CDTF">2023-05-18T12:06:43Z</dcterms:modified>
</cp:coreProperties>
</file>