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_xlnm.Print_Titles" localSheetId="0">Лист1!$A:$A</definedName>
  </definedNames>
  <calcPr calcId="125725"/>
</workbook>
</file>

<file path=xl/calcChain.xml><?xml version="1.0" encoding="utf-8"?>
<calcChain xmlns="http://schemas.openxmlformats.org/spreadsheetml/2006/main">
  <c r="AT42" i="1"/>
  <c r="AW42" s="1"/>
  <c r="AN42"/>
  <c r="AQ42" s="1"/>
  <c r="AF42"/>
  <c r="AC42"/>
  <c r="W42"/>
  <c r="Z42" s="1"/>
  <c r="L42"/>
  <c r="O42" s="1"/>
  <c r="F42"/>
  <c r="I42" s="1"/>
  <c r="AT41"/>
  <c r="AW41" s="1"/>
  <c r="AN41"/>
  <c r="AQ41" s="1"/>
  <c r="AX41" s="1"/>
  <c r="AC41"/>
  <c r="AF41" s="1"/>
  <c r="W41"/>
  <c r="Z41" s="1"/>
  <c r="AG41" s="1"/>
  <c r="O41"/>
  <c r="L41"/>
  <c r="F41"/>
  <c r="I41" s="1"/>
  <c r="AT40"/>
  <c r="AW40" s="1"/>
  <c r="AN40"/>
  <c r="AQ40" s="1"/>
  <c r="AC40"/>
  <c r="AF40" s="1"/>
  <c r="W40"/>
  <c r="Z40" s="1"/>
  <c r="L40"/>
  <c r="O40" s="1"/>
  <c r="F40"/>
  <c r="I40" s="1"/>
  <c r="P40" s="1"/>
  <c r="AT39"/>
  <c r="AW39" s="1"/>
  <c r="AN39"/>
  <c r="AQ39" s="1"/>
  <c r="AC39"/>
  <c r="AF39" s="1"/>
  <c r="W39"/>
  <c r="Z39" s="1"/>
  <c r="L39"/>
  <c r="O39" s="1"/>
  <c r="F39"/>
  <c r="I39" s="1"/>
  <c r="AT38"/>
  <c r="AW38" s="1"/>
  <c r="AN38"/>
  <c r="AQ38" s="1"/>
  <c r="AC38"/>
  <c r="AF38" s="1"/>
  <c r="W38"/>
  <c r="Z38" s="1"/>
  <c r="L38"/>
  <c r="O38" s="1"/>
  <c r="F38"/>
  <c r="I38" s="1"/>
  <c r="AT37"/>
  <c r="AW37" s="1"/>
  <c r="AN37"/>
  <c r="AQ37" s="1"/>
  <c r="AC37"/>
  <c r="AF37" s="1"/>
  <c r="W37"/>
  <c r="Z37" s="1"/>
  <c r="L37"/>
  <c r="O37" s="1"/>
  <c r="F37"/>
  <c r="I37" s="1"/>
  <c r="AT36"/>
  <c r="AW36" s="1"/>
  <c r="AN36"/>
  <c r="AQ36" s="1"/>
  <c r="AC36"/>
  <c r="AF36" s="1"/>
  <c r="W36"/>
  <c r="Z36" s="1"/>
  <c r="L36"/>
  <c r="O36" s="1"/>
  <c r="F36"/>
  <c r="I36" s="1"/>
  <c r="P36" s="1"/>
  <c r="AW35"/>
  <c r="AT35"/>
  <c r="AN35"/>
  <c r="AQ35" s="1"/>
  <c r="AX35" s="1"/>
  <c r="AC35"/>
  <c r="AF35" s="1"/>
  <c r="W35"/>
  <c r="Z35" s="1"/>
  <c r="L35"/>
  <c r="O35" s="1"/>
  <c r="F35"/>
  <c r="I35" s="1"/>
  <c r="AT34"/>
  <c r="AW34" s="1"/>
  <c r="AN34"/>
  <c r="AQ34" s="1"/>
  <c r="AC34"/>
  <c r="AF34" s="1"/>
  <c r="W34"/>
  <c r="Z34" s="1"/>
  <c r="L34"/>
  <c r="O34" s="1"/>
  <c r="F34"/>
  <c r="I34" s="1"/>
  <c r="AT33"/>
  <c r="AW33" s="1"/>
  <c r="AN33"/>
  <c r="AQ33" s="1"/>
  <c r="AC33"/>
  <c r="AF33" s="1"/>
  <c r="W33"/>
  <c r="Z33" s="1"/>
  <c r="L33"/>
  <c r="O33" s="1"/>
  <c r="F33"/>
  <c r="I33" s="1"/>
  <c r="AW32"/>
  <c r="AT32"/>
  <c r="AN32"/>
  <c r="AQ32" s="1"/>
  <c r="AC32"/>
  <c r="AF32" s="1"/>
  <c r="W32"/>
  <c r="Z32" s="1"/>
  <c r="L32"/>
  <c r="O32" s="1"/>
  <c r="F32"/>
  <c r="I32" s="1"/>
  <c r="AW31"/>
  <c r="AT31"/>
  <c r="AN31"/>
  <c r="AQ31" s="1"/>
  <c r="AX31" s="1"/>
  <c r="AF31"/>
  <c r="AC31"/>
  <c r="W31"/>
  <c r="Z31" s="1"/>
  <c r="L31"/>
  <c r="O31" s="1"/>
  <c r="F31"/>
  <c r="I31" s="1"/>
  <c r="AT30"/>
  <c r="AW30" s="1"/>
  <c r="AN30"/>
  <c r="AQ30" s="1"/>
  <c r="AX30" s="1"/>
  <c r="AF30"/>
  <c r="AC30"/>
  <c r="W30"/>
  <c r="Z30" s="1"/>
  <c r="L30"/>
  <c r="O30" s="1"/>
  <c r="F30"/>
  <c r="I30" s="1"/>
  <c r="AT29"/>
  <c r="AW29" s="1"/>
  <c r="AN29"/>
  <c r="AQ29" s="1"/>
  <c r="AX29" s="1"/>
  <c r="AC29"/>
  <c r="AF29" s="1"/>
  <c r="W29"/>
  <c r="Z29" s="1"/>
  <c r="L29"/>
  <c r="O29" s="1"/>
  <c r="F29"/>
  <c r="I29" s="1"/>
  <c r="AT28"/>
  <c r="AW28" s="1"/>
  <c r="AN28"/>
  <c r="AQ28" s="1"/>
  <c r="AC28"/>
  <c r="AF28" s="1"/>
  <c r="W28"/>
  <c r="Z28" s="1"/>
  <c r="L28"/>
  <c r="O28" s="1"/>
  <c r="F28"/>
  <c r="I28" s="1"/>
  <c r="P28" s="1"/>
  <c r="AW27"/>
  <c r="AT27"/>
  <c r="AN27"/>
  <c r="AQ27" s="1"/>
  <c r="AC27"/>
  <c r="AF27" s="1"/>
  <c r="W27"/>
  <c r="Z27" s="1"/>
  <c r="L27"/>
  <c r="O27" s="1"/>
  <c r="F27"/>
  <c r="I27" s="1"/>
  <c r="AT26"/>
  <c r="AW26" s="1"/>
  <c r="AN26"/>
  <c r="AQ26" s="1"/>
  <c r="AC26"/>
  <c r="AF26" s="1"/>
  <c r="W26"/>
  <c r="Z26" s="1"/>
  <c r="L26"/>
  <c r="O26" s="1"/>
  <c r="F26"/>
  <c r="I26" s="1"/>
  <c r="AT25"/>
  <c r="AW25" s="1"/>
  <c r="AN25"/>
  <c r="AQ25" s="1"/>
  <c r="AC25"/>
  <c r="AF25" s="1"/>
  <c r="W25"/>
  <c r="Z25" s="1"/>
  <c r="L25"/>
  <c r="O25" s="1"/>
  <c r="F25"/>
  <c r="I25" s="1"/>
  <c r="AW24"/>
  <c r="AT24"/>
  <c r="AN24"/>
  <c r="AQ24" s="1"/>
  <c r="AC24"/>
  <c r="AF24" s="1"/>
  <c r="W24"/>
  <c r="Z24" s="1"/>
  <c r="AG24" s="1"/>
  <c r="L24"/>
  <c r="O24" s="1"/>
  <c r="F24"/>
  <c r="I24" s="1"/>
  <c r="AW23"/>
  <c r="AT23"/>
  <c r="AN23"/>
  <c r="AQ23" s="1"/>
  <c r="AX23" s="1"/>
  <c r="AF23"/>
  <c r="AC23"/>
  <c r="W23"/>
  <c r="Z23" s="1"/>
  <c r="L23"/>
  <c r="O23" s="1"/>
  <c r="F23"/>
  <c r="I23" s="1"/>
  <c r="AT22"/>
  <c r="AW22" s="1"/>
  <c r="AN22"/>
  <c r="AQ22" s="1"/>
  <c r="AC22"/>
  <c r="AF22" s="1"/>
  <c r="W22"/>
  <c r="Z22" s="1"/>
  <c r="L22"/>
  <c r="O22" s="1"/>
  <c r="F22"/>
  <c r="I22" s="1"/>
  <c r="AT21"/>
  <c r="AW21" s="1"/>
  <c r="AN21"/>
  <c r="AQ21" s="1"/>
  <c r="AC21"/>
  <c r="AF21" s="1"/>
  <c r="W21"/>
  <c r="Z21" s="1"/>
  <c r="O21"/>
  <c r="L21"/>
  <c r="F21"/>
  <c r="I21" s="1"/>
  <c r="AT20"/>
  <c r="AW20" s="1"/>
  <c r="AN20"/>
  <c r="AQ20" s="1"/>
  <c r="AC20"/>
  <c r="AF20" s="1"/>
  <c r="W20"/>
  <c r="Z20" s="1"/>
  <c r="O20"/>
  <c r="L20"/>
  <c r="F20"/>
  <c r="I20" s="1"/>
  <c r="AW19"/>
  <c r="AT19"/>
  <c r="AN19"/>
  <c r="AQ19" s="1"/>
  <c r="AF19"/>
  <c r="AC19"/>
  <c r="W19"/>
  <c r="Z19" s="1"/>
  <c r="AG19" s="1"/>
  <c r="L19"/>
  <c r="O19" s="1"/>
  <c r="F19"/>
  <c r="I19" s="1"/>
  <c r="AW18"/>
  <c r="AT18"/>
  <c r="AN18"/>
  <c r="AQ18" s="1"/>
  <c r="AC18"/>
  <c r="AF18" s="1"/>
  <c r="W18"/>
  <c r="Z18" s="1"/>
  <c r="L18"/>
  <c r="O18" s="1"/>
  <c r="F18"/>
  <c r="I18" s="1"/>
  <c r="AT17"/>
  <c r="AW17" s="1"/>
  <c r="AN17"/>
  <c r="AQ17" s="1"/>
  <c r="AC17"/>
  <c r="AF17" s="1"/>
  <c r="W17"/>
  <c r="Z17" s="1"/>
  <c r="L17"/>
  <c r="O17" s="1"/>
  <c r="F17"/>
  <c r="I17" s="1"/>
  <c r="AW16"/>
  <c r="AT16"/>
  <c r="AN16"/>
  <c r="AQ16" s="1"/>
  <c r="AC16"/>
  <c r="AF16" s="1"/>
  <c r="W16"/>
  <c r="Z16" s="1"/>
  <c r="AG16" s="1"/>
  <c r="O16"/>
  <c r="L16"/>
  <c r="F16"/>
  <c r="I16" s="1"/>
  <c r="AW15"/>
  <c r="AT15"/>
  <c r="AN15"/>
  <c r="AQ15" s="1"/>
  <c r="AF15"/>
  <c r="AC15"/>
  <c r="W15"/>
  <c r="Z15" s="1"/>
  <c r="L15"/>
  <c r="O15" s="1"/>
  <c r="F15"/>
  <c r="I15" s="1"/>
  <c r="AT14"/>
  <c r="AW14" s="1"/>
  <c r="AN14"/>
  <c r="AQ14" s="1"/>
  <c r="AF14"/>
  <c r="AC14"/>
  <c r="W14"/>
  <c r="Z14" s="1"/>
  <c r="L14"/>
  <c r="O14" s="1"/>
  <c r="F14"/>
  <c r="I14" s="1"/>
  <c r="AT13"/>
  <c r="AW13" s="1"/>
  <c r="AN13"/>
  <c r="AQ13" s="1"/>
  <c r="AX13" s="1"/>
  <c r="AC13"/>
  <c r="AF13" s="1"/>
  <c r="W13"/>
  <c r="Z13" s="1"/>
  <c r="L13"/>
  <c r="O13" s="1"/>
  <c r="F13"/>
  <c r="I13" s="1"/>
  <c r="AT12"/>
  <c r="AW12" s="1"/>
  <c r="AN12"/>
  <c r="AN9" s="1"/>
  <c r="AC12"/>
  <c r="AF12" s="1"/>
  <c r="W12"/>
  <c r="Z12" s="1"/>
  <c r="O12"/>
  <c r="L12"/>
  <c r="F12"/>
  <c r="I12" s="1"/>
  <c r="P12" s="1"/>
  <c r="AW11"/>
  <c r="AT11"/>
  <c r="AN11"/>
  <c r="AQ11" s="1"/>
  <c r="AF11"/>
  <c r="AC11"/>
  <c r="W11"/>
  <c r="Z11" s="1"/>
  <c r="L11"/>
  <c r="O11" s="1"/>
  <c r="F11"/>
  <c r="I11" s="1"/>
  <c r="AT10"/>
  <c r="AW10" s="1"/>
  <c r="AN10"/>
  <c r="AQ10" s="1"/>
  <c r="AC10"/>
  <c r="AC9" s="1"/>
  <c r="W10"/>
  <c r="Z10" s="1"/>
  <c r="O10"/>
  <c r="L10"/>
  <c r="F10"/>
  <c r="AV9"/>
  <c r="AU9"/>
  <c r="AT9"/>
  <c r="AS9"/>
  <c r="AR9"/>
  <c r="AP9"/>
  <c r="AO9"/>
  <c r="AM9"/>
  <c r="AL9"/>
  <c r="AE9"/>
  <c r="AD9"/>
  <c r="AB9"/>
  <c r="AA9"/>
  <c r="Y9"/>
  <c r="X9"/>
  <c r="V9"/>
  <c r="U9"/>
  <c r="N9"/>
  <c r="M9"/>
  <c r="K9"/>
  <c r="J9"/>
  <c r="H9"/>
  <c r="G9"/>
  <c r="E9"/>
  <c r="D9"/>
  <c r="C9"/>
  <c r="B9"/>
  <c r="AL5"/>
  <c r="U5"/>
  <c r="D5"/>
  <c r="C5"/>
  <c r="B5"/>
  <c r="AF10" l="1"/>
  <c r="AG10" s="1"/>
  <c r="AX39"/>
  <c r="AY39" s="1"/>
  <c r="AZ39" s="1"/>
  <c r="AG13"/>
  <c r="AH13" s="1"/>
  <c r="AX20"/>
  <c r="AY20" s="1"/>
  <c r="P30"/>
  <c r="P38"/>
  <c r="Q38" s="1"/>
  <c r="R38" s="1"/>
  <c r="AX14"/>
  <c r="P22"/>
  <c r="P25"/>
  <c r="P33"/>
  <c r="P41"/>
  <c r="P16"/>
  <c r="AG23"/>
  <c r="AH23" s="1"/>
  <c r="AG31"/>
  <c r="AG39"/>
  <c r="AH39" s="1"/>
  <c r="AI39" s="1"/>
  <c r="P13"/>
  <c r="AG17"/>
  <c r="AH17" s="1"/>
  <c r="AI17" s="1"/>
  <c r="AG26"/>
  <c r="AH26" s="1"/>
  <c r="AI26" s="1"/>
  <c r="AG34"/>
  <c r="AH34" s="1"/>
  <c r="AI34" s="1"/>
  <c r="AG42"/>
  <c r="L9"/>
  <c r="F9"/>
  <c r="AG14"/>
  <c r="AX18"/>
  <c r="AX24"/>
  <c r="AY24" s="1"/>
  <c r="AX32"/>
  <c r="AY32" s="1"/>
  <c r="AX40"/>
  <c r="AZ40" s="1"/>
  <c r="AX11"/>
  <c r="AY11" s="1"/>
  <c r="AG11"/>
  <c r="AH11" s="1"/>
  <c r="AI11" s="1"/>
  <c r="AX15"/>
  <c r="AZ15" s="1"/>
  <c r="P20"/>
  <c r="AX27"/>
  <c r="P17"/>
  <c r="AG21"/>
  <c r="P26"/>
  <c r="P34"/>
  <c r="P42"/>
  <c r="Q42" s="1"/>
  <c r="P14"/>
  <c r="AG18"/>
  <c r="AX22"/>
  <c r="P29"/>
  <c r="P37"/>
  <c r="AG12"/>
  <c r="AG15"/>
  <c r="AX19"/>
  <c r="P24"/>
  <c r="AX25"/>
  <c r="AG27"/>
  <c r="P32"/>
  <c r="Q32" s="1"/>
  <c r="R32" s="1"/>
  <c r="AG35"/>
  <c r="AI35" s="1"/>
  <c r="AX16"/>
  <c r="AY16" s="1"/>
  <c r="AZ16" s="1"/>
  <c r="P21"/>
  <c r="Q21" s="1"/>
  <c r="R21" s="1"/>
  <c r="AG30"/>
  <c r="AH30" s="1"/>
  <c r="AI30" s="1"/>
  <c r="AG38"/>
  <c r="AH38" s="1"/>
  <c r="AI38" s="1"/>
  <c r="P15"/>
  <c r="P18"/>
  <c r="AG22"/>
  <c r="AG25"/>
  <c r="P27"/>
  <c r="AX28"/>
  <c r="AG33"/>
  <c r="AH33" s="1"/>
  <c r="AI33" s="1"/>
  <c r="P35"/>
  <c r="AX36"/>
  <c r="AY31"/>
  <c r="AZ31" s="1"/>
  <c r="Q30"/>
  <c r="R30" s="1"/>
  <c r="AX17"/>
  <c r="AX26"/>
  <c r="AG28"/>
  <c r="AX34"/>
  <c r="AG36"/>
  <c r="AX42"/>
  <c r="R22"/>
  <c r="Q22"/>
  <c r="Q25"/>
  <c r="R25" s="1"/>
  <c r="Q33"/>
  <c r="R33" s="1"/>
  <c r="Q41"/>
  <c r="R41" s="1"/>
  <c r="AH16"/>
  <c r="AI16" s="1"/>
  <c r="Q28"/>
  <c r="R28" s="1"/>
  <c r="AY29"/>
  <c r="AZ29" s="1"/>
  <c r="AH31"/>
  <c r="AI31" s="1"/>
  <c r="Q36"/>
  <c r="R36" s="1"/>
  <c r="AX37"/>
  <c r="AH42"/>
  <c r="AI42" s="1"/>
  <c r="P19"/>
  <c r="AX21"/>
  <c r="R13"/>
  <c r="Q13"/>
  <c r="AH14"/>
  <c r="AI14" s="1"/>
  <c r="AY18"/>
  <c r="AZ18" s="1"/>
  <c r="AY40"/>
  <c r="AG20"/>
  <c r="P23"/>
  <c r="AG29"/>
  <c r="P31"/>
  <c r="AG37"/>
  <c r="P39"/>
  <c r="Z9"/>
  <c r="AY15"/>
  <c r="Q20"/>
  <c r="R20" s="1"/>
  <c r="AY27"/>
  <c r="AZ27" s="1"/>
  <c r="AY35"/>
  <c r="AZ35" s="1"/>
  <c r="Q17"/>
  <c r="R17" s="1"/>
  <c r="AH21"/>
  <c r="AI21" s="1"/>
  <c r="AH24"/>
  <c r="AI24" s="1"/>
  <c r="R26"/>
  <c r="Q26"/>
  <c r="AY30"/>
  <c r="AZ30"/>
  <c r="R34"/>
  <c r="Q34"/>
  <c r="AG32"/>
  <c r="AX38"/>
  <c r="AG40"/>
  <c r="AI19"/>
  <c r="AH19"/>
  <c r="R14"/>
  <c r="Q14"/>
  <c r="AH18"/>
  <c r="AI18" s="1"/>
  <c r="AY22"/>
  <c r="AZ22" s="1"/>
  <c r="Q29"/>
  <c r="R29" s="1"/>
  <c r="Q37"/>
  <c r="R37" s="1"/>
  <c r="P11"/>
  <c r="Q12"/>
  <c r="R12" s="1"/>
  <c r="R16"/>
  <c r="Q16"/>
  <c r="AH12"/>
  <c r="AI12" s="1"/>
  <c r="AH15"/>
  <c r="AI15" s="1"/>
  <c r="AY19"/>
  <c r="AZ19" s="1"/>
  <c r="Q24"/>
  <c r="R24" s="1"/>
  <c r="AY25"/>
  <c r="AZ25" s="1"/>
  <c r="AI27"/>
  <c r="AH27"/>
  <c r="AH35"/>
  <c r="Q40"/>
  <c r="R40" s="1"/>
  <c r="AY41"/>
  <c r="AZ41" s="1"/>
  <c r="AW9"/>
  <c r="AX33"/>
  <c r="AY23"/>
  <c r="AZ23" s="1"/>
  <c r="AY13"/>
  <c r="AZ13" s="1"/>
  <c r="O9"/>
  <c r="AY14"/>
  <c r="AZ14" s="1"/>
  <c r="AX10"/>
  <c r="Q15"/>
  <c r="R15" s="1"/>
  <c r="Q18"/>
  <c r="R18" s="1"/>
  <c r="AH22"/>
  <c r="AI22" s="1"/>
  <c r="AH25"/>
  <c r="AI25" s="1"/>
  <c r="Q27"/>
  <c r="R27" s="1"/>
  <c r="AY28"/>
  <c r="AZ28" s="1"/>
  <c r="Q35"/>
  <c r="R35" s="1"/>
  <c r="AZ36"/>
  <c r="AY36"/>
  <c r="AH41"/>
  <c r="AI41" s="1"/>
  <c r="W9"/>
  <c r="I10"/>
  <c r="AQ12"/>
  <c r="AX12" s="1"/>
  <c r="R42" l="1"/>
  <c r="S42" s="1"/>
  <c r="T42" s="1"/>
  <c r="AZ24"/>
  <c r="BA24" s="1"/>
  <c r="BB24" s="1"/>
  <c r="AZ11"/>
  <c r="BA11" s="1"/>
  <c r="BB11" s="1"/>
  <c r="AF9"/>
  <c r="AZ32"/>
  <c r="AI13"/>
  <c r="AI23"/>
  <c r="AZ20"/>
  <c r="S25"/>
  <c r="T25" s="1"/>
  <c r="S18"/>
  <c r="T18" s="1"/>
  <c r="AJ22"/>
  <c r="AK22" s="1"/>
  <c r="S30"/>
  <c r="T30" s="1"/>
  <c r="AJ21"/>
  <c r="AK21" s="1"/>
  <c r="BA39"/>
  <c r="BB39" s="1"/>
  <c r="S24"/>
  <c r="T24" s="1"/>
  <c r="AJ14"/>
  <c r="AK14" s="1"/>
  <c r="AJ17"/>
  <c r="AK17" s="1"/>
  <c r="BA25"/>
  <c r="BB25" s="1"/>
  <c r="AJ26"/>
  <c r="AK26" s="1"/>
  <c r="BA35"/>
  <c r="BB35" s="1"/>
  <c r="AJ39"/>
  <c r="AK39" s="1"/>
  <c r="AJ34"/>
  <c r="AK34" s="1"/>
  <c r="S15"/>
  <c r="T15" s="1"/>
  <c r="BA19"/>
  <c r="BB19" s="1"/>
  <c r="BA13"/>
  <c r="BB13" s="1"/>
  <c r="S41"/>
  <c r="T41" s="1"/>
  <c r="S37"/>
  <c r="T37" s="1"/>
  <c r="AJ24"/>
  <c r="AK24" s="1"/>
  <c r="S12"/>
  <c r="T12" s="1"/>
  <c r="AJ30"/>
  <c r="AK30" s="1"/>
  <c r="S35"/>
  <c r="T35" s="1"/>
  <c r="AJ42"/>
  <c r="AK42" s="1"/>
  <c r="S28"/>
  <c r="T28" s="1"/>
  <c r="BA22"/>
  <c r="BB22" s="1"/>
  <c r="BA23"/>
  <c r="BB23" s="1"/>
  <c r="BA18"/>
  <c r="BB18" s="1"/>
  <c r="BA28"/>
  <c r="BB28" s="1"/>
  <c r="AJ33"/>
  <c r="AK33" s="1"/>
  <c r="BA14"/>
  <c r="BB14" s="1"/>
  <c r="S40"/>
  <c r="T40" s="1"/>
  <c r="S20"/>
  <c r="T20" s="1"/>
  <c r="BA29"/>
  <c r="BB29" s="1"/>
  <c r="BA31"/>
  <c r="BB31" s="1"/>
  <c r="S33"/>
  <c r="T33" s="1"/>
  <c r="S21"/>
  <c r="T21" s="1"/>
  <c r="S32"/>
  <c r="T32" s="1"/>
  <c r="AJ38"/>
  <c r="AK38" s="1"/>
  <c r="BA41"/>
  <c r="BB41" s="1"/>
  <c r="AJ12"/>
  <c r="AK12" s="1"/>
  <c r="AJ31"/>
  <c r="AK31" s="1"/>
  <c r="BA16"/>
  <c r="BB16" s="1"/>
  <c r="S29"/>
  <c r="T29" s="1"/>
  <c r="BA15"/>
  <c r="BB15" s="1"/>
  <c r="BA40"/>
  <c r="BB40" s="1"/>
  <c r="Q19"/>
  <c r="R19" s="1"/>
  <c r="AJ16"/>
  <c r="AK16" s="1"/>
  <c r="AH36"/>
  <c r="AI36" s="1"/>
  <c r="AJ19"/>
  <c r="AK19" s="1"/>
  <c r="AY21"/>
  <c r="AZ21" s="1"/>
  <c r="AY37"/>
  <c r="AZ37" s="1"/>
  <c r="BA20"/>
  <c r="BB20" s="1"/>
  <c r="AY42"/>
  <c r="AZ42" s="1"/>
  <c r="AJ35"/>
  <c r="AK35" s="1"/>
  <c r="S26"/>
  <c r="T26" s="1"/>
  <c r="AH20"/>
  <c r="AI20" s="1"/>
  <c r="S13"/>
  <c r="T13" s="1"/>
  <c r="S22"/>
  <c r="T22" s="1"/>
  <c r="AJ23"/>
  <c r="AK23" s="1"/>
  <c r="Q23"/>
  <c r="R23" s="1"/>
  <c r="AH29"/>
  <c r="AI29" s="1"/>
  <c r="AJ15"/>
  <c r="AK15" s="1"/>
  <c r="S14"/>
  <c r="T14" s="1"/>
  <c r="BA30"/>
  <c r="BB30" s="1"/>
  <c r="BA27"/>
  <c r="BB27" s="1"/>
  <c r="Q31"/>
  <c r="R31" s="1"/>
  <c r="AJ13"/>
  <c r="AK13" s="1"/>
  <c r="S34"/>
  <c r="T34" s="1"/>
  <c r="AH37"/>
  <c r="AI37" s="1"/>
  <c r="S38"/>
  <c r="T38" s="1"/>
  <c r="AY33"/>
  <c r="AZ33" s="1"/>
  <c r="Q39"/>
  <c r="R39" s="1"/>
  <c r="AJ27"/>
  <c r="AK27" s="1"/>
  <c r="S16"/>
  <c r="T16" s="1"/>
  <c r="AJ18"/>
  <c r="AK18" s="1"/>
  <c r="S17"/>
  <c r="T17" s="1"/>
  <c r="AY17"/>
  <c r="AZ17" s="1"/>
  <c r="AX9"/>
  <c r="AY10"/>
  <c r="AZ10" s="1"/>
  <c r="AG9"/>
  <c r="AH10"/>
  <c r="AI10" s="1"/>
  <c r="AY26"/>
  <c r="AZ26" s="1"/>
  <c r="AH40"/>
  <c r="AI40" s="1"/>
  <c r="BA36"/>
  <c r="BB36" s="1"/>
  <c r="AJ25"/>
  <c r="AK25" s="1"/>
  <c r="I9"/>
  <c r="P10"/>
  <c r="S27"/>
  <c r="T27" s="1"/>
  <c r="AH32"/>
  <c r="AI32" s="1"/>
  <c r="AJ11"/>
  <c r="AK11" s="1"/>
  <c r="BA32"/>
  <c r="BB32" s="1"/>
  <c r="S36"/>
  <c r="T36" s="1"/>
  <c r="AH28"/>
  <c r="AI28" s="1"/>
  <c r="Q11"/>
  <c r="R11" s="1"/>
  <c r="AJ41"/>
  <c r="AK41" s="1"/>
  <c r="AZ12"/>
  <c r="AY12"/>
  <c r="AY38"/>
  <c r="AZ38" s="1"/>
  <c r="AY34"/>
  <c r="AZ34" s="1"/>
  <c r="AQ9"/>
  <c r="BA33" l="1"/>
  <c r="BB33" s="1"/>
  <c r="AJ36"/>
  <c r="AK36" s="1"/>
  <c r="S39"/>
  <c r="T39" s="1"/>
  <c r="S23"/>
  <c r="T23" s="1"/>
  <c r="AJ28"/>
  <c r="AK28" s="1"/>
  <c r="AJ29"/>
  <c r="AK29" s="1"/>
  <c r="BA21"/>
  <c r="BB21" s="1"/>
  <c r="S11"/>
  <c r="T11" s="1"/>
  <c r="BA26"/>
  <c r="BB26" s="1"/>
  <c r="BA37"/>
  <c r="BB37" s="1"/>
  <c r="AJ40"/>
  <c r="AK40" s="1"/>
  <c r="BA42"/>
  <c r="BB42" s="1"/>
  <c r="BA38"/>
  <c r="BB38" s="1"/>
  <c r="S31"/>
  <c r="T31" s="1"/>
  <c r="BA34"/>
  <c r="BB34" s="1"/>
  <c r="BA17"/>
  <c r="BB17" s="1"/>
  <c r="AJ20"/>
  <c r="AK20" s="1"/>
  <c r="AJ32"/>
  <c r="AK32" s="1"/>
  <c r="AJ37"/>
  <c r="AK37" s="1"/>
  <c r="S19"/>
  <c r="T19" s="1"/>
  <c r="BA12"/>
  <c r="BB12" s="1"/>
  <c r="AY9"/>
  <c r="AZ9"/>
  <c r="BA10"/>
  <c r="P9"/>
  <c r="Q10"/>
  <c r="Q9" s="1"/>
  <c r="AK10"/>
  <c r="AJ10"/>
  <c r="AI9"/>
  <c r="AH9"/>
  <c r="AK9" l="1"/>
  <c r="AJ9"/>
  <c r="AK43"/>
  <c r="BA9"/>
  <c r="BB43"/>
  <c r="BB10"/>
  <c r="R10"/>
  <c r="BB9" l="1"/>
  <c r="S10"/>
  <c r="R9"/>
  <c r="S9" l="1"/>
  <c r="T43"/>
  <c r="T10"/>
  <c r="T9" l="1"/>
</calcChain>
</file>

<file path=xl/sharedStrings.xml><?xml version="1.0" encoding="utf-8"?>
<sst xmlns="http://schemas.openxmlformats.org/spreadsheetml/2006/main" count="123" uniqueCount="77">
  <si>
    <t>Наименование муниципального образования</t>
  </si>
  <si>
    <t>Объем бюджетных ассигнований</t>
  </si>
  <si>
    <t>Ежемесячная денежная выплата (ЕДВ) реабилитированным лицам</t>
  </si>
  <si>
    <t>Ежемесячная денежная выплата (ЕДВ) пострадавшим от политических репрессий</t>
  </si>
  <si>
    <t>Потребность на ежемесячные денежные выплаты</t>
  </si>
  <si>
    <t>Потребность на доставку ежемесячных денежных выплат</t>
  </si>
  <si>
    <t>Потребность в выплатах</t>
  </si>
  <si>
    <t>Резерв
 5 %</t>
  </si>
  <si>
    <t>Размер ЕДВ (в месяц на получателя)</t>
  </si>
  <si>
    <t>Величина индексации ЕДВ, %</t>
  </si>
  <si>
    <t>Размер проиндексированной ЕДВ (в месяц на человека)</t>
  </si>
  <si>
    <t>Количество месяцев выплаты проиндексированной ЕДВ за год</t>
  </si>
  <si>
    <t>Численность получателей ЕДВ</t>
  </si>
  <si>
    <t>Потребность на ЕДВ</t>
  </si>
  <si>
    <t>6=4*5/100%+4</t>
  </si>
  <si>
    <t>9=4*(12мес-7)*8+6*7*8</t>
  </si>
  <si>
    <t>12=10*11/100%+10</t>
  </si>
  <si>
    <t>15=10*(12мес-13)*14+12*13*14</t>
  </si>
  <si>
    <t>16=9+15</t>
  </si>
  <si>
    <t>17=16*1,8%</t>
  </si>
  <si>
    <t>18=16+17</t>
  </si>
  <si>
    <t>19=18*5%</t>
  </si>
  <si>
    <t>20=18-19</t>
  </si>
  <si>
    <t>23=21*22/100%+21</t>
  </si>
  <si>
    <t>26=21*(12мес-24)*25+23*24*25</t>
  </si>
  <si>
    <t>29=27*28/100%+27</t>
  </si>
  <si>
    <t>32=27*(12мес-30)*31+29*30*31</t>
  </si>
  <si>
    <t>33=26+32</t>
  </si>
  <si>
    <t>34=33*1,8%</t>
  </si>
  <si>
    <t>35=33+34</t>
  </si>
  <si>
    <t>36=35*5%</t>
  </si>
  <si>
    <t>37=35-36</t>
  </si>
  <si>
    <t>40=38*39/100%+38</t>
  </si>
  <si>
    <t>43=38*(12мес-41)*42+40*41*42</t>
  </si>
  <si>
    <t>46=44*45/100%+44</t>
  </si>
  <si>
    <t>49=44*(12мес-47)*48+46*47*48</t>
  </si>
  <si>
    <t>50=43+49</t>
  </si>
  <si>
    <t>51=50*1,8%</t>
  </si>
  <si>
    <t>52=50+51</t>
  </si>
  <si>
    <t>53=52*5%</t>
  </si>
  <si>
    <t>54=52-53</t>
  </si>
  <si>
    <t>Беловский муниципальный район</t>
  </si>
  <si>
    <t>Большесолдатский муниципальный район</t>
  </si>
  <si>
    <t>Глушковский муниципальный район</t>
  </si>
  <si>
    <t>Горшеченский муниципальный район</t>
  </si>
  <si>
    <t>Дмитриевский муниципальный район</t>
  </si>
  <si>
    <t>Железногорский муниципальный район</t>
  </si>
  <si>
    <t>Золотухинский муниципальный район</t>
  </si>
  <si>
    <t>Касторенский муниципальный район</t>
  </si>
  <si>
    <t>Конышевский муниципальный район</t>
  </si>
  <si>
    <t>Кореневский муниципальный район</t>
  </si>
  <si>
    <t>Курский муниципальный район</t>
  </si>
  <si>
    <t>Курчатовский муниципальный район</t>
  </si>
  <si>
    <t>Льговский муниципальный район</t>
  </si>
  <si>
    <t>Мантуровский муниципальный район</t>
  </si>
  <si>
    <t>Медвенский муниципальный район</t>
  </si>
  <si>
    <t>Обоянский муниципальный район</t>
  </si>
  <si>
    <t>Октябрьский муниципальный район</t>
  </si>
  <si>
    <t>Поныровский муниципальный район</t>
  </si>
  <si>
    <t>Пристенский муниципальный район</t>
  </si>
  <si>
    <t>Рыльский муниципальный район</t>
  </si>
  <si>
    <t>Советский муниципальный район</t>
  </si>
  <si>
    <t>Солнцевский муниципальный район</t>
  </si>
  <si>
    <t>Суджанский муниципальный район</t>
  </si>
  <si>
    <t>Тимский муниципальный район</t>
  </si>
  <si>
    <t>Фатежский муниципальный район</t>
  </si>
  <si>
    <t>Хомутовский муниципальный район</t>
  </si>
  <si>
    <t>Черемисиновский муниципальный район</t>
  </si>
  <si>
    <t>Щигровский муниципальный район</t>
  </si>
  <si>
    <t>г.Железногорск</t>
  </si>
  <si>
    <t>г.Курск</t>
  </si>
  <si>
    <t>г.Курчатов</t>
  </si>
  <si>
    <t>г.Льгов</t>
  </si>
  <si>
    <t>г.Щигры</t>
  </si>
  <si>
    <t>Нераспределенный резерв</t>
  </si>
  <si>
    <t>Расчет субвенции на выплаты реабилитированным лицам и лицам, пострадавшим от политических репрессий</t>
  </si>
  <si>
    <t>Приложение № 1.11.2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</si>
</sst>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" fontId="2" fillId="0" borderId="0" xfId="0" applyNumberFormat="1" applyFont="1" applyFill="1"/>
    <xf numFmtId="0" fontId="1" fillId="0" borderId="0" xfId="0" applyFont="1" applyFill="1"/>
    <xf numFmtId="49" fontId="1" fillId="0" borderId="0" xfId="0" applyNumberFormat="1" applyFont="1" applyFill="1"/>
    <xf numFmtId="0" fontId="2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/>
    <xf numFmtId="4" fontId="1" fillId="0" borderId="0" xfId="0" applyNumberFormat="1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vertical="top" wrapText="1"/>
    </xf>
    <xf numFmtId="4" fontId="1" fillId="0" borderId="1" xfId="0" applyNumberFormat="1" applyFont="1" applyFill="1" applyBorder="1" applyAlignment="1" applyProtection="1">
      <alignment vertical="top" wrapText="1"/>
      <protection locked="0"/>
    </xf>
    <xf numFmtId="4" fontId="1" fillId="0" borderId="1" xfId="0" applyNumberFormat="1" applyFont="1" applyFill="1" applyBorder="1" applyAlignment="1" applyProtection="1">
      <alignment vertical="top" wrapText="1"/>
    </xf>
    <xf numFmtId="0" fontId="1" fillId="0" borderId="1" xfId="0" applyFont="1" applyFill="1" applyBorder="1" applyProtection="1"/>
    <xf numFmtId="4" fontId="1" fillId="0" borderId="1" xfId="0" applyNumberFormat="1" applyFont="1" applyFill="1" applyBorder="1" applyProtection="1">
      <protection locked="0"/>
    </xf>
    <xf numFmtId="0" fontId="4" fillId="0" borderId="0" xfId="0" applyFont="1" applyFill="1" applyAlignment="1"/>
    <xf numFmtId="0" fontId="5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olotova_I/Desktop/&#1050;&#1086;&#1087;&#1080;&#1103;%20&#1055;&#1088;&#1080;&#1083;&#1086;&#1078;&#1077;&#1085;&#1080;&#1077;%20&#8470;%2027%20(&#1088;&#1077;&#1072;&#1073;&#1080;&#1083;&#1080;&#1090;&#1080;&#1088;&#1086;&#1074;&#1072;&#1085;&#1085;&#1099;&#1084;)%20&#1052;&#1041;&#1058;_1_2_3_2_10_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ИТОГ"/>
      <sheetName val="Расчет"/>
      <sheetName val="systemquery"/>
      <sheetName val="Реквизиты документа"/>
    </sheetNames>
    <sheetDataSet>
      <sheetData sheetId="0"/>
      <sheetData sheetId="1"/>
      <sheetData sheetId="2"/>
      <sheetData sheetId="3">
        <row r="2">
          <cell r="A2" t="str">
            <v>Год</v>
          </cell>
          <cell r="B2" t="str">
            <v>2024</v>
          </cell>
        </row>
        <row r="3">
          <cell r="A3" t="str">
            <v>Бюджет</v>
          </cell>
          <cell r="B3" t="str">
            <v>Бюджет Курской области</v>
          </cell>
        </row>
        <row r="4">
          <cell r="A4" t="str">
            <v>Расчет</v>
          </cell>
          <cell r="B4" t="str">
            <v>Обоснование объемов бюджетных ассигнований на исполнение действующих расходных обязательств по предоставлению субвенций на ежемесячные денежные выплаты (ЕДВ) реабилитированным лицам и лицам, пострадавшим от политических репрессий</v>
          </cell>
        </row>
        <row r="5">
          <cell r="A5" t="str">
            <v>ГРБС</v>
          </cell>
          <cell r="B5" t="str">
            <v>805</v>
          </cell>
        </row>
        <row r="6">
          <cell r="A6" t="str">
            <v>Корреспондент</v>
          </cell>
          <cell r="B6" t="str">
            <v>МИНИСТЕРСТВО СОЦИАЛЬНОГО ОБЕСПЕЧЕНИЯ, МАТЕРИНСТВА И ДЕТСТВА КУРСКОЙ ОБЛАСТИ</v>
          </cell>
        </row>
        <row r="7">
          <cell r="A7" t="str">
            <v>Дата</v>
          </cell>
          <cell r="B7" t="str">
            <v>01.01.2024</v>
          </cell>
        </row>
        <row r="8">
          <cell r="A8" t="str">
            <v>КБК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B169"/>
  <sheetViews>
    <sheetView tabSelected="1" zoomScaleNormal="100" workbookViewId="0">
      <selection activeCell="H2" sqref="H2"/>
    </sheetView>
  </sheetViews>
  <sheetFormatPr defaultRowHeight="12.75"/>
  <cols>
    <col min="1" max="1" width="34.5703125" style="2" customWidth="1"/>
    <col min="2" max="54" width="16.5703125" style="2" customWidth="1"/>
    <col min="55" max="16384" width="9.140625" style="2"/>
  </cols>
  <sheetData>
    <row r="1" spans="1:54" ht="15.75">
      <c r="H1" s="21" t="s">
        <v>76</v>
      </c>
      <c r="I1" s="21"/>
    </row>
    <row r="3" spans="1:54" ht="15" customHeight="1">
      <c r="B3" s="20" t="s">
        <v>75</v>
      </c>
      <c r="C3" s="20"/>
      <c r="D3" s="20"/>
      <c r="E3" s="20"/>
      <c r="F3" s="20"/>
      <c r="G3" s="20"/>
      <c r="H3" s="20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</row>
    <row r="4" spans="1:54">
      <c r="A4" s="3"/>
      <c r="B4" s="4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</row>
    <row r="5" spans="1:54" ht="15" customHeight="1">
      <c r="A5" s="9" t="s">
        <v>0</v>
      </c>
      <c r="B5" s="5" t="str">
        <f>"Отчетный "&amp;(VALUE(VLOOKUP("Год",'[1]Реквизиты документа'!$A$2:$B$20,2,0)-2))&amp;" год"</f>
        <v>Отчетный 2022 год</v>
      </c>
      <c r="C5" s="5" t="str">
        <f>"Текущий "&amp;(VALUE(VLOOKUP("Год",'[1]Реквизиты документа'!$A$2:$B$20,2,0)-1))&amp;" год"</f>
        <v>Текущий 2023 год</v>
      </c>
      <c r="D5" s="10" t="str">
        <f>"Очередной "&amp;(VALUE(VLOOKUP("Год",'[1]Реквизиты документа'!$A$2:$B$20,2,0)-0))&amp;" год"</f>
        <v>Очередной 2024 год</v>
      </c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2"/>
      <c r="U5" s="10" t="str">
        <f>(VALUE(VLOOKUP("Год",'[1]Реквизиты документа'!$A$2:$B$20,2,0)+1))&amp;" год планового периода"</f>
        <v>2025 год планового периода</v>
      </c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2"/>
      <c r="AL5" s="9" t="str">
        <f>(VALUE(VLOOKUP("Год",'[1]Реквизиты документа'!$A$2:$B$20,2,0)+2))&amp;" год планового периода"</f>
        <v>2026 год планового периода</v>
      </c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</row>
    <row r="6" spans="1:54" ht="15" customHeight="1">
      <c r="A6" s="9"/>
      <c r="B6" s="13" t="s">
        <v>1</v>
      </c>
      <c r="C6" s="13" t="s">
        <v>1</v>
      </c>
      <c r="D6" s="9" t="s">
        <v>2</v>
      </c>
      <c r="E6" s="9"/>
      <c r="F6" s="9"/>
      <c r="G6" s="9"/>
      <c r="H6" s="9"/>
      <c r="I6" s="9"/>
      <c r="J6" s="10" t="s">
        <v>3</v>
      </c>
      <c r="K6" s="11"/>
      <c r="L6" s="11"/>
      <c r="M6" s="11"/>
      <c r="N6" s="11"/>
      <c r="O6" s="12"/>
      <c r="P6" s="13" t="s">
        <v>4</v>
      </c>
      <c r="Q6" s="13" t="s">
        <v>5</v>
      </c>
      <c r="R6" s="13" t="s">
        <v>6</v>
      </c>
      <c r="S6" s="13" t="s">
        <v>7</v>
      </c>
      <c r="T6" s="13" t="s">
        <v>1</v>
      </c>
      <c r="U6" s="9" t="s">
        <v>2</v>
      </c>
      <c r="V6" s="9"/>
      <c r="W6" s="9"/>
      <c r="X6" s="9"/>
      <c r="Y6" s="9"/>
      <c r="Z6" s="9"/>
      <c r="AA6" s="10" t="s">
        <v>3</v>
      </c>
      <c r="AB6" s="11"/>
      <c r="AC6" s="11"/>
      <c r="AD6" s="11"/>
      <c r="AE6" s="11"/>
      <c r="AF6" s="12"/>
      <c r="AG6" s="13" t="s">
        <v>4</v>
      </c>
      <c r="AH6" s="13" t="s">
        <v>5</v>
      </c>
      <c r="AI6" s="13" t="s">
        <v>6</v>
      </c>
      <c r="AJ6" s="13" t="s">
        <v>7</v>
      </c>
      <c r="AK6" s="13" t="s">
        <v>1</v>
      </c>
      <c r="AL6" s="9" t="s">
        <v>2</v>
      </c>
      <c r="AM6" s="9"/>
      <c r="AN6" s="9"/>
      <c r="AO6" s="9"/>
      <c r="AP6" s="9"/>
      <c r="AQ6" s="9"/>
      <c r="AR6" s="10" t="s">
        <v>3</v>
      </c>
      <c r="AS6" s="11"/>
      <c r="AT6" s="11"/>
      <c r="AU6" s="11"/>
      <c r="AV6" s="11"/>
      <c r="AW6" s="12"/>
      <c r="AX6" s="13" t="s">
        <v>4</v>
      </c>
      <c r="AY6" s="13" t="s">
        <v>5</v>
      </c>
      <c r="AZ6" s="13" t="s">
        <v>6</v>
      </c>
      <c r="BA6" s="13" t="s">
        <v>7</v>
      </c>
      <c r="BB6" s="13" t="s">
        <v>1</v>
      </c>
    </row>
    <row r="7" spans="1:54" ht="51">
      <c r="A7" s="9"/>
      <c r="B7" s="14"/>
      <c r="C7" s="14"/>
      <c r="D7" s="5" t="s">
        <v>8</v>
      </c>
      <c r="E7" s="5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5" t="s">
        <v>8</v>
      </c>
      <c r="K7" s="5" t="s">
        <v>9</v>
      </c>
      <c r="L7" s="5" t="s">
        <v>10</v>
      </c>
      <c r="M7" s="5" t="s">
        <v>11</v>
      </c>
      <c r="N7" s="5" t="s">
        <v>12</v>
      </c>
      <c r="O7" s="5" t="s">
        <v>13</v>
      </c>
      <c r="P7" s="14"/>
      <c r="Q7" s="14"/>
      <c r="R7" s="14"/>
      <c r="S7" s="14"/>
      <c r="T7" s="14"/>
      <c r="U7" s="5" t="s">
        <v>8</v>
      </c>
      <c r="V7" s="5" t="s">
        <v>9</v>
      </c>
      <c r="W7" s="5" t="s">
        <v>10</v>
      </c>
      <c r="X7" s="5" t="s">
        <v>11</v>
      </c>
      <c r="Y7" s="5" t="s">
        <v>12</v>
      </c>
      <c r="Z7" s="5" t="s">
        <v>13</v>
      </c>
      <c r="AA7" s="5" t="s">
        <v>8</v>
      </c>
      <c r="AB7" s="5" t="s">
        <v>9</v>
      </c>
      <c r="AC7" s="5" t="s">
        <v>10</v>
      </c>
      <c r="AD7" s="5" t="s">
        <v>11</v>
      </c>
      <c r="AE7" s="5" t="s">
        <v>12</v>
      </c>
      <c r="AF7" s="5" t="s">
        <v>13</v>
      </c>
      <c r="AG7" s="14"/>
      <c r="AH7" s="14"/>
      <c r="AI7" s="14"/>
      <c r="AJ7" s="14"/>
      <c r="AK7" s="14"/>
      <c r="AL7" s="5" t="s">
        <v>8</v>
      </c>
      <c r="AM7" s="5" t="s">
        <v>9</v>
      </c>
      <c r="AN7" s="5" t="s">
        <v>10</v>
      </c>
      <c r="AO7" s="5" t="s">
        <v>11</v>
      </c>
      <c r="AP7" s="5" t="s">
        <v>12</v>
      </c>
      <c r="AQ7" s="5" t="s">
        <v>13</v>
      </c>
      <c r="AR7" s="5" t="s">
        <v>8</v>
      </c>
      <c r="AS7" s="5" t="s">
        <v>9</v>
      </c>
      <c r="AT7" s="5" t="s">
        <v>10</v>
      </c>
      <c r="AU7" s="5" t="s">
        <v>11</v>
      </c>
      <c r="AV7" s="5" t="s">
        <v>12</v>
      </c>
      <c r="AW7" s="5" t="s">
        <v>13</v>
      </c>
      <c r="AX7" s="14"/>
      <c r="AY7" s="14"/>
      <c r="AZ7" s="14"/>
      <c r="BA7" s="14"/>
      <c r="BB7" s="14"/>
    </row>
    <row r="8" spans="1:54" ht="22.5">
      <c r="A8" s="6">
        <v>1</v>
      </c>
      <c r="B8" s="6">
        <v>2</v>
      </c>
      <c r="C8" s="6">
        <v>3</v>
      </c>
      <c r="D8" s="6">
        <v>4</v>
      </c>
      <c r="E8" s="6">
        <v>5</v>
      </c>
      <c r="F8" s="6" t="s">
        <v>14</v>
      </c>
      <c r="G8" s="6">
        <v>7</v>
      </c>
      <c r="H8" s="6">
        <v>8</v>
      </c>
      <c r="I8" s="6" t="s">
        <v>15</v>
      </c>
      <c r="J8" s="6">
        <v>10</v>
      </c>
      <c r="K8" s="6">
        <v>11</v>
      </c>
      <c r="L8" s="6" t="s">
        <v>16</v>
      </c>
      <c r="M8" s="6">
        <v>13</v>
      </c>
      <c r="N8" s="6">
        <v>14</v>
      </c>
      <c r="O8" s="6" t="s">
        <v>17</v>
      </c>
      <c r="P8" s="6" t="s">
        <v>18</v>
      </c>
      <c r="Q8" s="6" t="s">
        <v>19</v>
      </c>
      <c r="R8" s="6" t="s">
        <v>20</v>
      </c>
      <c r="S8" s="6" t="s">
        <v>21</v>
      </c>
      <c r="T8" s="6" t="s">
        <v>22</v>
      </c>
      <c r="U8" s="6">
        <v>21</v>
      </c>
      <c r="V8" s="6">
        <v>22</v>
      </c>
      <c r="W8" s="6" t="s">
        <v>23</v>
      </c>
      <c r="X8" s="6">
        <v>24</v>
      </c>
      <c r="Y8" s="6">
        <v>25</v>
      </c>
      <c r="Z8" s="6" t="s">
        <v>24</v>
      </c>
      <c r="AA8" s="6">
        <v>27</v>
      </c>
      <c r="AB8" s="6">
        <v>28</v>
      </c>
      <c r="AC8" s="6" t="s">
        <v>25</v>
      </c>
      <c r="AD8" s="6">
        <v>30</v>
      </c>
      <c r="AE8" s="6">
        <v>31</v>
      </c>
      <c r="AF8" s="6" t="s">
        <v>26</v>
      </c>
      <c r="AG8" s="6" t="s">
        <v>27</v>
      </c>
      <c r="AH8" s="6" t="s">
        <v>28</v>
      </c>
      <c r="AI8" s="6" t="s">
        <v>29</v>
      </c>
      <c r="AJ8" s="6" t="s">
        <v>30</v>
      </c>
      <c r="AK8" s="6" t="s">
        <v>31</v>
      </c>
      <c r="AL8" s="6">
        <v>38</v>
      </c>
      <c r="AM8" s="6">
        <v>39</v>
      </c>
      <c r="AN8" s="6" t="s">
        <v>32</v>
      </c>
      <c r="AO8" s="6">
        <v>41</v>
      </c>
      <c r="AP8" s="6">
        <v>42</v>
      </c>
      <c r="AQ8" s="6" t="s">
        <v>33</v>
      </c>
      <c r="AR8" s="6">
        <v>44</v>
      </c>
      <c r="AS8" s="6">
        <v>45</v>
      </c>
      <c r="AT8" s="6" t="s">
        <v>34</v>
      </c>
      <c r="AU8" s="6">
        <v>47</v>
      </c>
      <c r="AV8" s="6">
        <v>48</v>
      </c>
      <c r="AW8" s="6" t="s">
        <v>35</v>
      </c>
      <c r="AX8" s="6" t="s">
        <v>36</v>
      </c>
      <c r="AY8" s="6" t="s">
        <v>37</v>
      </c>
      <c r="AZ8" s="6" t="s">
        <v>38</v>
      </c>
      <c r="BA8" s="6" t="s">
        <v>39</v>
      </c>
      <c r="BB8" s="6" t="s">
        <v>40</v>
      </c>
    </row>
    <row r="9" spans="1:54" ht="18.75" customHeight="1">
      <c r="A9" s="7"/>
      <c r="B9" s="7">
        <f>SUM(B10:B999)</f>
        <v>6709071</v>
      </c>
      <c r="C9" s="7">
        <f t="shared" ref="C9:BB9" si="0">SUM(C10:C999)</f>
        <v>8917861</v>
      </c>
      <c r="D9" s="7">
        <f t="shared" si="0"/>
        <v>37171.200000000019</v>
      </c>
      <c r="E9" s="7">
        <f t="shared" si="0"/>
        <v>0</v>
      </c>
      <c r="F9" s="7">
        <f t="shared" si="0"/>
        <v>37171.200000000019</v>
      </c>
      <c r="G9" s="7">
        <f t="shared" si="0"/>
        <v>363</v>
      </c>
      <c r="H9" s="7">
        <f t="shared" si="0"/>
        <v>461</v>
      </c>
      <c r="I9" s="7">
        <f t="shared" si="0"/>
        <v>6231243</v>
      </c>
      <c r="J9" s="7">
        <f t="shared" si="0"/>
        <v>35051.609999999971</v>
      </c>
      <c r="K9" s="7">
        <f t="shared" si="0"/>
        <v>0</v>
      </c>
      <c r="L9" s="7">
        <f t="shared" si="0"/>
        <v>35051.609999999971</v>
      </c>
      <c r="M9" s="7">
        <f t="shared" si="0"/>
        <v>363</v>
      </c>
      <c r="N9" s="7">
        <f t="shared" si="0"/>
        <v>13</v>
      </c>
      <c r="O9" s="7">
        <f t="shared" si="0"/>
        <v>165698</v>
      </c>
      <c r="P9" s="7">
        <f t="shared" si="0"/>
        <v>6396941</v>
      </c>
      <c r="Q9" s="7">
        <f t="shared" si="0"/>
        <v>115144</v>
      </c>
      <c r="R9" s="7">
        <f t="shared" si="0"/>
        <v>6512085</v>
      </c>
      <c r="S9" s="7">
        <f t="shared" si="0"/>
        <v>325606</v>
      </c>
      <c r="T9" s="7">
        <f t="shared" si="0"/>
        <v>6512085</v>
      </c>
      <c r="U9" s="7">
        <f t="shared" si="0"/>
        <v>37171.200000000019</v>
      </c>
      <c r="V9" s="7">
        <f t="shared" si="0"/>
        <v>0</v>
      </c>
      <c r="W9" s="7">
        <f t="shared" si="0"/>
        <v>37171.200000000019</v>
      </c>
      <c r="X9" s="7">
        <f t="shared" si="0"/>
        <v>363</v>
      </c>
      <c r="Y9" s="7">
        <f t="shared" si="0"/>
        <v>461</v>
      </c>
      <c r="Z9" s="7">
        <f t="shared" si="0"/>
        <v>6231243</v>
      </c>
      <c r="AA9" s="7">
        <f t="shared" si="0"/>
        <v>35051.609999999971</v>
      </c>
      <c r="AB9" s="7">
        <f t="shared" si="0"/>
        <v>0</v>
      </c>
      <c r="AC9" s="7">
        <f t="shared" si="0"/>
        <v>35051.609999999971</v>
      </c>
      <c r="AD9" s="7">
        <f t="shared" si="0"/>
        <v>363</v>
      </c>
      <c r="AE9" s="7">
        <f t="shared" si="0"/>
        <v>13</v>
      </c>
      <c r="AF9" s="7">
        <f t="shared" si="0"/>
        <v>165698</v>
      </c>
      <c r="AG9" s="7">
        <f t="shared" si="0"/>
        <v>6396941</v>
      </c>
      <c r="AH9" s="7">
        <f t="shared" si="0"/>
        <v>115144</v>
      </c>
      <c r="AI9" s="7">
        <f t="shared" si="0"/>
        <v>6512085</v>
      </c>
      <c r="AJ9" s="7">
        <f t="shared" si="0"/>
        <v>325606</v>
      </c>
      <c r="AK9" s="7">
        <f t="shared" si="0"/>
        <v>6512085</v>
      </c>
      <c r="AL9" s="7">
        <f t="shared" si="0"/>
        <v>37171.200000000019</v>
      </c>
      <c r="AM9" s="7">
        <f t="shared" si="0"/>
        <v>0</v>
      </c>
      <c r="AN9" s="7">
        <f t="shared" si="0"/>
        <v>37171.200000000019</v>
      </c>
      <c r="AO9" s="7">
        <f t="shared" si="0"/>
        <v>363</v>
      </c>
      <c r="AP9" s="7">
        <f t="shared" si="0"/>
        <v>461</v>
      </c>
      <c r="AQ9" s="7">
        <f t="shared" si="0"/>
        <v>6231243</v>
      </c>
      <c r="AR9" s="7">
        <f t="shared" si="0"/>
        <v>35051.609999999971</v>
      </c>
      <c r="AS9" s="7">
        <f t="shared" si="0"/>
        <v>0</v>
      </c>
      <c r="AT9" s="7">
        <f t="shared" si="0"/>
        <v>35051.609999999971</v>
      </c>
      <c r="AU9" s="7">
        <f t="shared" si="0"/>
        <v>363</v>
      </c>
      <c r="AV9" s="7">
        <f t="shared" si="0"/>
        <v>13</v>
      </c>
      <c r="AW9" s="7">
        <f t="shared" si="0"/>
        <v>165698</v>
      </c>
      <c r="AX9" s="7">
        <f t="shared" si="0"/>
        <v>6396941</v>
      </c>
      <c r="AY9" s="7">
        <f t="shared" si="0"/>
        <v>115144</v>
      </c>
      <c r="AZ9" s="7">
        <f t="shared" si="0"/>
        <v>6512085</v>
      </c>
      <c r="BA9" s="7">
        <f t="shared" si="0"/>
        <v>325606</v>
      </c>
      <c r="BB9" s="7">
        <f t="shared" si="0"/>
        <v>6512085</v>
      </c>
    </row>
    <row r="10" spans="1:54" ht="12.75" customHeight="1">
      <c r="A10" s="15" t="s">
        <v>41</v>
      </c>
      <c r="B10" s="16">
        <v>80439</v>
      </c>
      <c r="C10" s="16">
        <v>99124</v>
      </c>
      <c r="D10" s="16">
        <v>1126.4000000000001</v>
      </c>
      <c r="E10" s="16"/>
      <c r="F10" s="17">
        <f>ROUND(D10*E10/100+D10,2)</f>
        <v>1126.4000000000001</v>
      </c>
      <c r="G10" s="16">
        <v>11</v>
      </c>
      <c r="H10" s="16">
        <v>6</v>
      </c>
      <c r="I10" s="17">
        <f>ROUND(D10*(12-G10)*H10+F10*G10*H10,0)</f>
        <v>81101</v>
      </c>
      <c r="J10" s="16">
        <v>1062.17</v>
      </c>
      <c r="K10" s="16"/>
      <c r="L10" s="17">
        <f>ROUND(J10*K10/100+J10,2)</f>
        <v>1062.17</v>
      </c>
      <c r="M10" s="16">
        <v>11</v>
      </c>
      <c r="N10" s="16">
        <v>0</v>
      </c>
      <c r="O10" s="17">
        <f>ROUND(J10*(12-M10)*N10+L10*M10*N10,0)</f>
        <v>0</v>
      </c>
      <c r="P10" s="17">
        <f>I10+O10</f>
        <v>81101</v>
      </c>
      <c r="Q10" s="17">
        <f>ROUND(P10*1.8/100,0)</f>
        <v>1460</v>
      </c>
      <c r="R10" s="17">
        <f>P10+Q10</f>
        <v>82561</v>
      </c>
      <c r="S10" s="17">
        <f>ROUND(R10*5/100,0)</f>
        <v>4128</v>
      </c>
      <c r="T10" s="17">
        <f>R10-S10</f>
        <v>78433</v>
      </c>
      <c r="U10" s="16">
        <v>1126.4000000000001</v>
      </c>
      <c r="V10" s="16"/>
      <c r="W10" s="17">
        <f>ROUND(U10*V10/100+U10,2)</f>
        <v>1126.4000000000001</v>
      </c>
      <c r="X10" s="16">
        <v>11</v>
      </c>
      <c r="Y10" s="16">
        <v>6</v>
      </c>
      <c r="Z10" s="17">
        <f>ROUND(U10*(12-X10)*Y10+W10*X10*Y10,0)</f>
        <v>81101</v>
      </c>
      <c r="AA10" s="16">
        <v>1062.17</v>
      </c>
      <c r="AB10" s="16"/>
      <c r="AC10" s="17">
        <f>ROUND(AA10*AB10/100+AA10,2)</f>
        <v>1062.17</v>
      </c>
      <c r="AD10" s="16">
        <v>11</v>
      </c>
      <c r="AE10" s="16">
        <v>0</v>
      </c>
      <c r="AF10" s="17">
        <f>ROUND(AA10*(12-AD10)*AE10+AC10*AD10*AE10,0)</f>
        <v>0</v>
      </c>
      <c r="AG10" s="17">
        <f>Z10+AF10</f>
        <v>81101</v>
      </c>
      <c r="AH10" s="17">
        <f>ROUND(AG10*1.8/100,0)</f>
        <v>1460</v>
      </c>
      <c r="AI10" s="17">
        <f>AG10+AH10</f>
        <v>82561</v>
      </c>
      <c r="AJ10" s="17">
        <f>ROUND(AI10*5/100,0)</f>
        <v>4128</v>
      </c>
      <c r="AK10" s="17">
        <f>AI10-AJ10</f>
        <v>78433</v>
      </c>
      <c r="AL10" s="16">
        <v>1126.4000000000001</v>
      </c>
      <c r="AM10" s="16"/>
      <c r="AN10" s="17">
        <f>ROUND(AL10*AM10/100+AL10,2)</f>
        <v>1126.4000000000001</v>
      </c>
      <c r="AO10" s="16">
        <v>11</v>
      </c>
      <c r="AP10" s="16">
        <v>6</v>
      </c>
      <c r="AQ10" s="17">
        <f>ROUND(AL10*(12-AO10)*AP10+AN10*AO10*AP10,0)</f>
        <v>81101</v>
      </c>
      <c r="AR10" s="16">
        <v>1062.17</v>
      </c>
      <c r="AS10" s="16"/>
      <c r="AT10" s="17">
        <f>ROUND(AR10*AS10/100+AR10,2)</f>
        <v>1062.17</v>
      </c>
      <c r="AU10" s="16">
        <v>11</v>
      </c>
      <c r="AV10" s="16">
        <v>0</v>
      </c>
      <c r="AW10" s="17">
        <f>ROUND(AR10*(12-AU10)*AV10+AT10*AU10*AV10,0)</f>
        <v>0</v>
      </c>
      <c r="AX10" s="17">
        <f>AQ10+AW10</f>
        <v>81101</v>
      </c>
      <c r="AY10" s="17">
        <f>ROUND(AX10*1.8/100,0)</f>
        <v>1460</v>
      </c>
      <c r="AZ10" s="17">
        <f>AX10+AY10</f>
        <v>82561</v>
      </c>
      <c r="BA10" s="17">
        <f>ROUND(AZ10*5/100,0)</f>
        <v>4128</v>
      </c>
      <c r="BB10" s="17">
        <f>AZ10-BA10</f>
        <v>78433</v>
      </c>
    </row>
    <row r="11" spans="1:54" ht="14.25" customHeight="1">
      <c r="A11" s="15" t="s">
        <v>42</v>
      </c>
      <c r="B11" s="16">
        <v>24286</v>
      </c>
      <c r="C11" s="16">
        <v>48149</v>
      </c>
      <c r="D11" s="16">
        <v>1126.4000000000001</v>
      </c>
      <c r="E11" s="16"/>
      <c r="F11" s="17">
        <f t="shared" ref="F11:F42" si="1">ROUND(D11*E11/100+D11,2)</f>
        <v>1126.4000000000001</v>
      </c>
      <c r="G11" s="16">
        <v>11</v>
      </c>
      <c r="H11" s="16">
        <v>0</v>
      </c>
      <c r="I11" s="17">
        <f t="shared" ref="I11:I42" si="2">ROUND(D11*(12-$G11)*H11+F11*$G11*H11,0)</f>
        <v>0</v>
      </c>
      <c r="J11" s="16">
        <v>1062.17</v>
      </c>
      <c r="K11" s="16"/>
      <c r="L11" s="17">
        <f t="shared" ref="L11:L42" si="3">ROUND(J11*K11/100+J11,2)</f>
        <v>1062.17</v>
      </c>
      <c r="M11" s="16">
        <v>11</v>
      </c>
      <c r="N11" s="16">
        <v>2</v>
      </c>
      <c r="O11" s="17">
        <f t="shared" ref="O11:O42" si="4">ROUND(J11*(12-$G11)*N11+L11*$G11*N11,0)</f>
        <v>25492</v>
      </c>
      <c r="P11" s="17">
        <f t="shared" ref="P11:P42" si="5">I11+O11</f>
        <v>25492</v>
      </c>
      <c r="Q11" s="17">
        <f t="shared" ref="Q11:Q42" si="6">ROUND(P11*1.8/100,0)</f>
        <v>459</v>
      </c>
      <c r="R11" s="17">
        <f t="shared" ref="R11:R42" si="7">P11+Q11</f>
        <v>25951</v>
      </c>
      <c r="S11" s="17">
        <f t="shared" ref="S11:S42" si="8">ROUND(R11*5/100,0)</f>
        <v>1298</v>
      </c>
      <c r="T11" s="17">
        <f t="shared" ref="T11:T42" si="9">R11-S11</f>
        <v>24653</v>
      </c>
      <c r="U11" s="16">
        <v>1126.4000000000001</v>
      </c>
      <c r="V11" s="16"/>
      <c r="W11" s="17">
        <f t="shared" ref="W11:W42" si="10">ROUND(U11*V11/100+U11,2)</f>
        <v>1126.4000000000001</v>
      </c>
      <c r="X11" s="16">
        <v>11</v>
      </c>
      <c r="Y11" s="16">
        <v>0</v>
      </c>
      <c r="Z11" s="17">
        <f t="shared" ref="Z11:Z42" si="11">ROUND(U11*(12-X11)*Y11+W11*X11*Y11,0)</f>
        <v>0</v>
      </c>
      <c r="AA11" s="16">
        <v>1062.17</v>
      </c>
      <c r="AB11" s="16"/>
      <c r="AC11" s="17">
        <f t="shared" ref="AC11:AC42" si="12">ROUND(AA11*AB11/100+AA11,2)</f>
        <v>1062.17</v>
      </c>
      <c r="AD11" s="16">
        <v>11</v>
      </c>
      <c r="AE11" s="16">
        <v>2</v>
      </c>
      <c r="AF11" s="17">
        <f t="shared" ref="AF11:AF42" si="13">ROUND(AA11*(12-AD11)*AE11+AC11*AD11*AE11,0)</f>
        <v>25492</v>
      </c>
      <c r="AG11" s="17">
        <f t="shared" ref="AG11:AG42" si="14">Z11+AF11</f>
        <v>25492</v>
      </c>
      <c r="AH11" s="17">
        <f t="shared" ref="AH11:AH42" si="15">ROUND(AG11*1.8/100,0)</f>
        <v>459</v>
      </c>
      <c r="AI11" s="17">
        <f t="shared" ref="AI11:AI42" si="16">AG11+AH11</f>
        <v>25951</v>
      </c>
      <c r="AJ11" s="17">
        <f t="shared" ref="AJ11:AJ42" si="17">ROUND(AI11*5/100,0)</f>
        <v>1298</v>
      </c>
      <c r="AK11" s="17">
        <f t="shared" ref="AK11:AK42" si="18">AI11-AJ11</f>
        <v>24653</v>
      </c>
      <c r="AL11" s="16">
        <v>1126.4000000000001</v>
      </c>
      <c r="AM11" s="16"/>
      <c r="AN11" s="17">
        <f t="shared" ref="AN11:AN42" si="19">ROUND(AL11*AM11/100+AL11,2)</f>
        <v>1126.4000000000001</v>
      </c>
      <c r="AO11" s="16">
        <v>11</v>
      </c>
      <c r="AP11" s="16">
        <v>0</v>
      </c>
      <c r="AQ11" s="17">
        <f t="shared" ref="AQ11:AQ42" si="20">ROUND(AL11*(12-AO11)*AP11+AN11*AO11*AP11,0)</f>
        <v>0</v>
      </c>
      <c r="AR11" s="16">
        <v>1062.17</v>
      </c>
      <c r="AS11" s="16"/>
      <c r="AT11" s="17">
        <f t="shared" ref="AT11:AT42" si="21">ROUND(AR11*AS11/100+AR11,2)</f>
        <v>1062.17</v>
      </c>
      <c r="AU11" s="16">
        <v>11</v>
      </c>
      <c r="AV11" s="16">
        <v>2</v>
      </c>
      <c r="AW11" s="17">
        <f t="shared" ref="AW11:AW42" si="22">ROUND(AR11*(12-AU11)*AV11+AT11*AU11*AV11,0)</f>
        <v>25492</v>
      </c>
      <c r="AX11" s="17">
        <f t="shared" ref="AX11:AX42" si="23">AQ11+AW11</f>
        <v>25492</v>
      </c>
      <c r="AY11" s="17">
        <f t="shared" ref="AY11:AY42" si="24">ROUND(AX11*1.8/100,0)</f>
        <v>459</v>
      </c>
      <c r="AZ11" s="17">
        <f t="shared" ref="AZ11:AZ42" si="25">AX11+AY11</f>
        <v>25951</v>
      </c>
      <c r="BA11" s="17">
        <f t="shared" ref="BA11:BA42" si="26">ROUND(AZ11*5/100,0)</f>
        <v>1298</v>
      </c>
      <c r="BB11" s="17">
        <f t="shared" ref="BB11:BB42" si="27">AZ11-BA11</f>
        <v>24653</v>
      </c>
    </row>
    <row r="12" spans="1:54">
      <c r="A12" s="15" t="s">
        <v>43</v>
      </c>
      <c r="B12" s="16">
        <v>38746</v>
      </c>
      <c r="C12" s="16">
        <v>49561</v>
      </c>
      <c r="D12" s="16">
        <v>1126.4000000000001</v>
      </c>
      <c r="E12" s="16"/>
      <c r="F12" s="17">
        <f t="shared" si="1"/>
        <v>1126.4000000000001</v>
      </c>
      <c r="G12" s="16">
        <v>11</v>
      </c>
      <c r="H12" s="16">
        <v>3</v>
      </c>
      <c r="I12" s="17">
        <f t="shared" si="2"/>
        <v>40550</v>
      </c>
      <c r="J12" s="16">
        <v>1062.17</v>
      </c>
      <c r="K12" s="16"/>
      <c r="L12" s="17">
        <f t="shared" si="3"/>
        <v>1062.17</v>
      </c>
      <c r="M12" s="16">
        <v>11</v>
      </c>
      <c r="N12" s="16">
        <v>0</v>
      </c>
      <c r="O12" s="17">
        <f t="shared" si="4"/>
        <v>0</v>
      </c>
      <c r="P12" s="17">
        <f t="shared" si="5"/>
        <v>40550</v>
      </c>
      <c r="Q12" s="17">
        <f t="shared" si="6"/>
        <v>730</v>
      </c>
      <c r="R12" s="17">
        <f t="shared" si="7"/>
        <v>41280</v>
      </c>
      <c r="S12" s="17">
        <f t="shared" si="8"/>
        <v>2064</v>
      </c>
      <c r="T12" s="17">
        <f t="shared" si="9"/>
        <v>39216</v>
      </c>
      <c r="U12" s="16">
        <v>1126.4000000000001</v>
      </c>
      <c r="V12" s="16"/>
      <c r="W12" s="17">
        <f t="shared" si="10"/>
        <v>1126.4000000000001</v>
      </c>
      <c r="X12" s="16">
        <v>11</v>
      </c>
      <c r="Y12" s="16">
        <v>3</v>
      </c>
      <c r="Z12" s="17">
        <f t="shared" si="11"/>
        <v>40550</v>
      </c>
      <c r="AA12" s="16">
        <v>1062.17</v>
      </c>
      <c r="AB12" s="16"/>
      <c r="AC12" s="17">
        <f t="shared" si="12"/>
        <v>1062.17</v>
      </c>
      <c r="AD12" s="16">
        <v>11</v>
      </c>
      <c r="AE12" s="16">
        <v>0</v>
      </c>
      <c r="AF12" s="17">
        <f t="shared" si="13"/>
        <v>0</v>
      </c>
      <c r="AG12" s="17">
        <f t="shared" si="14"/>
        <v>40550</v>
      </c>
      <c r="AH12" s="17">
        <f t="shared" si="15"/>
        <v>730</v>
      </c>
      <c r="AI12" s="17">
        <f t="shared" si="16"/>
        <v>41280</v>
      </c>
      <c r="AJ12" s="17">
        <f t="shared" si="17"/>
        <v>2064</v>
      </c>
      <c r="AK12" s="17">
        <f t="shared" si="18"/>
        <v>39216</v>
      </c>
      <c r="AL12" s="16">
        <v>1126.4000000000001</v>
      </c>
      <c r="AM12" s="16"/>
      <c r="AN12" s="17">
        <f t="shared" si="19"/>
        <v>1126.4000000000001</v>
      </c>
      <c r="AO12" s="16">
        <v>11</v>
      </c>
      <c r="AP12" s="16">
        <v>3</v>
      </c>
      <c r="AQ12" s="17">
        <f t="shared" si="20"/>
        <v>40550</v>
      </c>
      <c r="AR12" s="16">
        <v>1062.17</v>
      </c>
      <c r="AS12" s="16"/>
      <c r="AT12" s="17">
        <f t="shared" si="21"/>
        <v>1062.17</v>
      </c>
      <c r="AU12" s="16">
        <v>11</v>
      </c>
      <c r="AV12" s="16">
        <v>0</v>
      </c>
      <c r="AW12" s="17">
        <f t="shared" si="22"/>
        <v>0</v>
      </c>
      <c r="AX12" s="17">
        <f t="shared" si="23"/>
        <v>40550</v>
      </c>
      <c r="AY12" s="17">
        <f t="shared" si="24"/>
        <v>730</v>
      </c>
      <c r="AZ12" s="17">
        <f t="shared" si="25"/>
        <v>41280</v>
      </c>
      <c r="BA12" s="17">
        <f t="shared" si="26"/>
        <v>2064</v>
      </c>
      <c r="BB12" s="17">
        <f t="shared" si="27"/>
        <v>39216</v>
      </c>
    </row>
    <row r="13" spans="1:54">
      <c r="A13" s="15" t="s">
        <v>44</v>
      </c>
      <c r="B13" s="16">
        <v>69372</v>
      </c>
      <c r="C13" s="16">
        <v>73637</v>
      </c>
      <c r="D13" s="16">
        <v>1126.4000000000001</v>
      </c>
      <c r="E13" s="16"/>
      <c r="F13" s="17">
        <f t="shared" si="1"/>
        <v>1126.4000000000001</v>
      </c>
      <c r="G13" s="16">
        <v>11</v>
      </c>
      <c r="H13" s="16">
        <v>4</v>
      </c>
      <c r="I13" s="17">
        <f t="shared" si="2"/>
        <v>54067</v>
      </c>
      <c r="J13" s="16">
        <v>1062.17</v>
      </c>
      <c r="K13" s="16"/>
      <c r="L13" s="17">
        <f t="shared" si="3"/>
        <v>1062.17</v>
      </c>
      <c r="M13" s="16">
        <v>11</v>
      </c>
      <c r="N13" s="16">
        <v>0</v>
      </c>
      <c r="O13" s="17">
        <f t="shared" si="4"/>
        <v>0</v>
      </c>
      <c r="P13" s="17">
        <f t="shared" si="5"/>
        <v>54067</v>
      </c>
      <c r="Q13" s="17">
        <f t="shared" si="6"/>
        <v>973</v>
      </c>
      <c r="R13" s="17">
        <f t="shared" si="7"/>
        <v>55040</v>
      </c>
      <c r="S13" s="17">
        <f t="shared" si="8"/>
        <v>2752</v>
      </c>
      <c r="T13" s="17">
        <f t="shared" si="9"/>
        <v>52288</v>
      </c>
      <c r="U13" s="16">
        <v>1126.4000000000001</v>
      </c>
      <c r="V13" s="16"/>
      <c r="W13" s="17">
        <f t="shared" si="10"/>
        <v>1126.4000000000001</v>
      </c>
      <c r="X13" s="16">
        <v>11</v>
      </c>
      <c r="Y13" s="16">
        <v>4</v>
      </c>
      <c r="Z13" s="17">
        <f t="shared" si="11"/>
        <v>54067</v>
      </c>
      <c r="AA13" s="16">
        <v>1062.17</v>
      </c>
      <c r="AB13" s="16"/>
      <c r="AC13" s="17">
        <f t="shared" si="12"/>
        <v>1062.17</v>
      </c>
      <c r="AD13" s="16">
        <v>11</v>
      </c>
      <c r="AE13" s="16">
        <v>0</v>
      </c>
      <c r="AF13" s="17">
        <f t="shared" si="13"/>
        <v>0</v>
      </c>
      <c r="AG13" s="17">
        <f t="shared" si="14"/>
        <v>54067</v>
      </c>
      <c r="AH13" s="17">
        <f t="shared" si="15"/>
        <v>973</v>
      </c>
      <c r="AI13" s="17">
        <f t="shared" si="16"/>
        <v>55040</v>
      </c>
      <c r="AJ13" s="17">
        <f t="shared" si="17"/>
        <v>2752</v>
      </c>
      <c r="AK13" s="17">
        <f t="shared" si="18"/>
        <v>52288</v>
      </c>
      <c r="AL13" s="16">
        <v>1126.4000000000001</v>
      </c>
      <c r="AM13" s="16"/>
      <c r="AN13" s="17">
        <f t="shared" si="19"/>
        <v>1126.4000000000001</v>
      </c>
      <c r="AO13" s="16">
        <v>11</v>
      </c>
      <c r="AP13" s="16">
        <v>4</v>
      </c>
      <c r="AQ13" s="17">
        <f t="shared" si="20"/>
        <v>54067</v>
      </c>
      <c r="AR13" s="16">
        <v>1062.17</v>
      </c>
      <c r="AS13" s="16"/>
      <c r="AT13" s="17">
        <f t="shared" si="21"/>
        <v>1062.17</v>
      </c>
      <c r="AU13" s="16">
        <v>11</v>
      </c>
      <c r="AV13" s="16">
        <v>0</v>
      </c>
      <c r="AW13" s="17">
        <f t="shared" si="22"/>
        <v>0</v>
      </c>
      <c r="AX13" s="17">
        <f t="shared" si="23"/>
        <v>54067</v>
      </c>
      <c r="AY13" s="17">
        <f t="shared" si="24"/>
        <v>973</v>
      </c>
      <c r="AZ13" s="17">
        <f t="shared" si="25"/>
        <v>55040</v>
      </c>
      <c r="BA13" s="17">
        <f t="shared" si="26"/>
        <v>2752</v>
      </c>
      <c r="BB13" s="17">
        <f t="shared" si="27"/>
        <v>52288</v>
      </c>
    </row>
    <row r="14" spans="1:54">
      <c r="A14" s="15" t="s">
        <v>45</v>
      </c>
      <c r="B14" s="16">
        <v>116769</v>
      </c>
      <c r="C14" s="16">
        <v>111515</v>
      </c>
      <c r="D14" s="16">
        <v>1126.4000000000001</v>
      </c>
      <c r="E14" s="16"/>
      <c r="F14" s="17">
        <f t="shared" si="1"/>
        <v>1126.4000000000001</v>
      </c>
      <c r="G14" s="16">
        <v>11</v>
      </c>
      <c r="H14" s="16">
        <v>9</v>
      </c>
      <c r="I14" s="17">
        <f t="shared" si="2"/>
        <v>121651</v>
      </c>
      <c r="J14" s="16">
        <v>1062.17</v>
      </c>
      <c r="K14" s="16"/>
      <c r="L14" s="17">
        <f t="shared" si="3"/>
        <v>1062.17</v>
      </c>
      <c r="M14" s="16">
        <v>11</v>
      </c>
      <c r="N14" s="16">
        <v>0</v>
      </c>
      <c r="O14" s="17">
        <f t="shared" si="4"/>
        <v>0</v>
      </c>
      <c r="P14" s="17">
        <f t="shared" si="5"/>
        <v>121651</v>
      </c>
      <c r="Q14" s="17">
        <f t="shared" si="6"/>
        <v>2190</v>
      </c>
      <c r="R14" s="17">
        <f t="shared" si="7"/>
        <v>123841</v>
      </c>
      <c r="S14" s="17">
        <f t="shared" si="8"/>
        <v>6192</v>
      </c>
      <c r="T14" s="17">
        <f t="shared" si="9"/>
        <v>117649</v>
      </c>
      <c r="U14" s="16">
        <v>1126.4000000000001</v>
      </c>
      <c r="V14" s="16"/>
      <c r="W14" s="17">
        <f t="shared" si="10"/>
        <v>1126.4000000000001</v>
      </c>
      <c r="X14" s="16">
        <v>11</v>
      </c>
      <c r="Y14" s="16">
        <v>9</v>
      </c>
      <c r="Z14" s="17">
        <f t="shared" si="11"/>
        <v>121651</v>
      </c>
      <c r="AA14" s="16">
        <v>1062.17</v>
      </c>
      <c r="AB14" s="16"/>
      <c r="AC14" s="17">
        <f t="shared" si="12"/>
        <v>1062.17</v>
      </c>
      <c r="AD14" s="16">
        <v>11</v>
      </c>
      <c r="AE14" s="16">
        <v>0</v>
      </c>
      <c r="AF14" s="17">
        <f t="shared" si="13"/>
        <v>0</v>
      </c>
      <c r="AG14" s="17">
        <f t="shared" si="14"/>
        <v>121651</v>
      </c>
      <c r="AH14" s="17">
        <f t="shared" si="15"/>
        <v>2190</v>
      </c>
      <c r="AI14" s="17">
        <f t="shared" si="16"/>
        <v>123841</v>
      </c>
      <c r="AJ14" s="17">
        <f t="shared" si="17"/>
        <v>6192</v>
      </c>
      <c r="AK14" s="17">
        <f t="shared" si="18"/>
        <v>117649</v>
      </c>
      <c r="AL14" s="16">
        <v>1126.4000000000001</v>
      </c>
      <c r="AM14" s="16"/>
      <c r="AN14" s="17">
        <f t="shared" si="19"/>
        <v>1126.4000000000001</v>
      </c>
      <c r="AO14" s="16">
        <v>11</v>
      </c>
      <c r="AP14" s="16">
        <v>9</v>
      </c>
      <c r="AQ14" s="17">
        <f t="shared" si="20"/>
        <v>121651</v>
      </c>
      <c r="AR14" s="16">
        <v>1062.17</v>
      </c>
      <c r="AS14" s="16"/>
      <c r="AT14" s="17">
        <f t="shared" si="21"/>
        <v>1062.17</v>
      </c>
      <c r="AU14" s="16">
        <v>11</v>
      </c>
      <c r="AV14" s="16">
        <v>0</v>
      </c>
      <c r="AW14" s="17">
        <f t="shared" si="22"/>
        <v>0</v>
      </c>
      <c r="AX14" s="17">
        <f t="shared" si="23"/>
        <v>121651</v>
      </c>
      <c r="AY14" s="17">
        <f t="shared" si="24"/>
        <v>2190</v>
      </c>
      <c r="AZ14" s="17">
        <f t="shared" si="25"/>
        <v>123841</v>
      </c>
      <c r="BA14" s="17">
        <f t="shared" si="26"/>
        <v>6192</v>
      </c>
      <c r="BB14" s="17">
        <f t="shared" si="27"/>
        <v>117649</v>
      </c>
    </row>
    <row r="15" spans="1:54">
      <c r="A15" s="15" t="s">
        <v>46</v>
      </c>
      <c r="B15" s="16">
        <v>158139</v>
      </c>
      <c r="C15" s="16">
        <v>197543</v>
      </c>
      <c r="D15" s="16">
        <v>1126.4000000000001</v>
      </c>
      <c r="E15" s="16"/>
      <c r="F15" s="17">
        <f t="shared" si="1"/>
        <v>1126.4000000000001</v>
      </c>
      <c r="G15" s="16">
        <v>11</v>
      </c>
      <c r="H15" s="16">
        <v>8</v>
      </c>
      <c r="I15" s="17">
        <f t="shared" si="2"/>
        <v>108134</v>
      </c>
      <c r="J15" s="16">
        <v>1062.17</v>
      </c>
      <c r="K15" s="16"/>
      <c r="L15" s="17">
        <f t="shared" si="3"/>
        <v>1062.17</v>
      </c>
      <c r="M15" s="16">
        <v>11</v>
      </c>
      <c r="N15" s="16">
        <v>1</v>
      </c>
      <c r="O15" s="17">
        <f t="shared" si="4"/>
        <v>12746</v>
      </c>
      <c r="P15" s="17">
        <f t="shared" si="5"/>
        <v>120880</v>
      </c>
      <c r="Q15" s="17">
        <f t="shared" si="6"/>
        <v>2176</v>
      </c>
      <c r="R15" s="17">
        <f t="shared" si="7"/>
        <v>123056</v>
      </c>
      <c r="S15" s="17">
        <f t="shared" si="8"/>
        <v>6153</v>
      </c>
      <c r="T15" s="17">
        <f t="shared" si="9"/>
        <v>116903</v>
      </c>
      <c r="U15" s="16">
        <v>1126.4000000000001</v>
      </c>
      <c r="V15" s="16"/>
      <c r="W15" s="17">
        <f t="shared" si="10"/>
        <v>1126.4000000000001</v>
      </c>
      <c r="X15" s="16">
        <v>11</v>
      </c>
      <c r="Y15" s="16">
        <v>8</v>
      </c>
      <c r="Z15" s="17">
        <f t="shared" si="11"/>
        <v>108134</v>
      </c>
      <c r="AA15" s="16">
        <v>1062.17</v>
      </c>
      <c r="AB15" s="16"/>
      <c r="AC15" s="17">
        <f t="shared" si="12"/>
        <v>1062.17</v>
      </c>
      <c r="AD15" s="16">
        <v>11</v>
      </c>
      <c r="AE15" s="16">
        <v>1</v>
      </c>
      <c r="AF15" s="17">
        <f t="shared" si="13"/>
        <v>12746</v>
      </c>
      <c r="AG15" s="17">
        <f t="shared" si="14"/>
        <v>120880</v>
      </c>
      <c r="AH15" s="17">
        <f t="shared" si="15"/>
        <v>2176</v>
      </c>
      <c r="AI15" s="17">
        <f t="shared" si="16"/>
        <v>123056</v>
      </c>
      <c r="AJ15" s="17">
        <f t="shared" si="17"/>
        <v>6153</v>
      </c>
      <c r="AK15" s="17">
        <f t="shared" si="18"/>
        <v>116903</v>
      </c>
      <c r="AL15" s="16">
        <v>1126.4000000000001</v>
      </c>
      <c r="AM15" s="16"/>
      <c r="AN15" s="17">
        <f t="shared" si="19"/>
        <v>1126.4000000000001</v>
      </c>
      <c r="AO15" s="16">
        <v>11</v>
      </c>
      <c r="AP15" s="16">
        <v>8</v>
      </c>
      <c r="AQ15" s="17">
        <f t="shared" si="20"/>
        <v>108134</v>
      </c>
      <c r="AR15" s="16">
        <v>1062.17</v>
      </c>
      <c r="AS15" s="16"/>
      <c r="AT15" s="17">
        <f t="shared" si="21"/>
        <v>1062.17</v>
      </c>
      <c r="AU15" s="16">
        <v>11</v>
      </c>
      <c r="AV15" s="16">
        <v>1</v>
      </c>
      <c r="AW15" s="17">
        <f t="shared" si="22"/>
        <v>12746</v>
      </c>
      <c r="AX15" s="17">
        <f t="shared" si="23"/>
        <v>120880</v>
      </c>
      <c r="AY15" s="17">
        <f t="shared" si="24"/>
        <v>2176</v>
      </c>
      <c r="AZ15" s="17">
        <f t="shared" si="25"/>
        <v>123056</v>
      </c>
      <c r="BA15" s="17">
        <f t="shared" si="26"/>
        <v>6153</v>
      </c>
      <c r="BB15" s="17">
        <f t="shared" si="27"/>
        <v>116903</v>
      </c>
    </row>
    <row r="16" spans="1:54">
      <c r="A16" s="15" t="s">
        <v>47</v>
      </c>
      <c r="B16" s="16">
        <v>92684</v>
      </c>
      <c r="C16" s="16">
        <v>111515</v>
      </c>
      <c r="D16" s="16">
        <v>1126.4000000000001</v>
      </c>
      <c r="E16" s="16"/>
      <c r="F16" s="17">
        <f t="shared" si="1"/>
        <v>1126.4000000000001</v>
      </c>
      <c r="G16" s="16">
        <v>11</v>
      </c>
      <c r="H16" s="16">
        <v>5</v>
      </c>
      <c r="I16" s="17">
        <f t="shared" si="2"/>
        <v>67584</v>
      </c>
      <c r="J16" s="16">
        <v>1062.17</v>
      </c>
      <c r="K16" s="16"/>
      <c r="L16" s="17">
        <f t="shared" si="3"/>
        <v>1062.17</v>
      </c>
      <c r="M16" s="16">
        <v>11</v>
      </c>
      <c r="N16" s="16">
        <v>0</v>
      </c>
      <c r="O16" s="17">
        <f t="shared" si="4"/>
        <v>0</v>
      </c>
      <c r="P16" s="17">
        <f t="shared" si="5"/>
        <v>67584</v>
      </c>
      <c r="Q16" s="17">
        <f t="shared" si="6"/>
        <v>1217</v>
      </c>
      <c r="R16" s="17">
        <f t="shared" si="7"/>
        <v>68801</v>
      </c>
      <c r="S16" s="17">
        <f t="shared" si="8"/>
        <v>3440</v>
      </c>
      <c r="T16" s="17">
        <f t="shared" si="9"/>
        <v>65361</v>
      </c>
      <c r="U16" s="16">
        <v>1126.4000000000001</v>
      </c>
      <c r="V16" s="16"/>
      <c r="W16" s="17">
        <f t="shared" si="10"/>
        <v>1126.4000000000001</v>
      </c>
      <c r="X16" s="16">
        <v>11</v>
      </c>
      <c r="Y16" s="16">
        <v>5</v>
      </c>
      <c r="Z16" s="17">
        <f t="shared" si="11"/>
        <v>67584</v>
      </c>
      <c r="AA16" s="16">
        <v>1062.17</v>
      </c>
      <c r="AB16" s="16"/>
      <c r="AC16" s="17">
        <f t="shared" si="12"/>
        <v>1062.17</v>
      </c>
      <c r="AD16" s="16">
        <v>11</v>
      </c>
      <c r="AE16" s="16">
        <v>0</v>
      </c>
      <c r="AF16" s="17">
        <f t="shared" si="13"/>
        <v>0</v>
      </c>
      <c r="AG16" s="17">
        <f t="shared" si="14"/>
        <v>67584</v>
      </c>
      <c r="AH16" s="17">
        <f t="shared" si="15"/>
        <v>1217</v>
      </c>
      <c r="AI16" s="17">
        <f t="shared" si="16"/>
        <v>68801</v>
      </c>
      <c r="AJ16" s="17">
        <f t="shared" si="17"/>
        <v>3440</v>
      </c>
      <c r="AK16" s="17">
        <f t="shared" si="18"/>
        <v>65361</v>
      </c>
      <c r="AL16" s="16">
        <v>1126.4000000000001</v>
      </c>
      <c r="AM16" s="16"/>
      <c r="AN16" s="17">
        <f t="shared" si="19"/>
        <v>1126.4000000000001</v>
      </c>
      <c r="AO16" s="16">
        <v>11</v>
      </c>
      <c r="AP16" s="16">
        <v>5</v>
      </c>
      <c r="AQ16" s="17">
        <f t="shared" si="20"/>
        <v>67584</v>
      </c>
      <c r="AR16" s="16">
        <v>1062.17</v>
      </c>
      <c r="AS16" s="16"/>
      <c r="AT16" s="17">
        <f t="shared" si="21"/>
        <v>1062.17</v>
      </c>
      <c r="AU16" s="16">
        <v>11</v>
      </c>
      <c r="AV16" s="16">
        <v>0</v>
      </c>
      <c r="AW16" s="17">
        <f t="shared" si="22"/>
        <v>0</v>
      </c>
      <c r="AX16" s="17">
        <f t="shared" si="23"/>
        <v>67584</v>
      </c>
      <c r="AY16" s="17">
        <f t="shared" si="24"/>
        <v>1217</v>
      </c>
      <c r="AZ16" s="17">
        <f t="shared" si="25"/>
        <v>68801</v>
      </c>
      <c r="BA16" s="17">
        <f t="shared" si="26"/>
        <v>3440</v>
      </c>
      <c r="BB16" s="17">
        <f t="shared" si="27"/>
        <v>65361</v>
      </c>
    </row>
    <row r="17" spans="1:54">
      <c r="A17" s="15" t="s">
        <v>48</v>
      </c>
      <c r="B17" s="16">
        <v>63902</v>
      </c>
      <c r="C17" s="16">
        <v>73637</v>
      </c>
      <c r="D17" s="16">
        <v>1126.4000000000001</v>
      </c>
      <c r="E17" s="16"/>
      <c r="F17" s="17">
        <f t="shared" si="1"/>
        <v>1126.4000000000001</v>
      </c>
      <c r="G17" s="16">
        <v>11</v>
      </c>
      <c r="H17" s="16">
        <v>4</v>
      </c>
      <c r="I17" s="17">
        <f t="shared" si="2"/>
        <v>54067</v>
      </c>
      <c r="J17" s="16">
        <v>1062.17</v>
      </c>
      <c r="K17" s="16"/>
      <c r="L17" s="17">
        <f t="shared" si="3"/>
        <v>1062.17</v>
      </c>
      <c r="M17" s="16">
        <v>11</v>
      </c>
      <c r="N17" s="16">
        <v>0</v>
      </c>
      <c r="O17" s="17">
        <f t="shared" si="4"/>
        <v>0</v>
      </c>
      <c r="P17" s="17">
        <f t="shared" si="5"/>
        <v>54067</v>
      </c>
      <c r="Q17" s="17">
        <f t="shared" si="6"/>
        <v>973</v>
      </c>
      <c r="R17" s="17">
        <f t="shared" si="7"/>
        <v>55040</v>
      </c>
      <c r="S17" s="17">
        <f t="shared" si="8"/>
        <v>2752</v>
      </c>
      <c r="T17" s="17">
        <f t="shared" si="9"/>
        <v>52288</v>
      </c>
      <c r="U17" s="16">
        <v>1126.4000000000001</v>
      </c>
      <c r="V17" s="16"/>
      <c r="W17" s="17">
        <f t="shared" si="10"/>
        <v>1126.4000000000001</v>
      </c>
      <c r="X17" s="16">
        <v>11</v>
      </c>
      <c r="Y17" s="16">
        <v>4</v>
      </c>
      <c r="Z17" s="17">
        <f t="shared" si="11"/>
        <v>54067</v>
      </c>
      <c r="AA17" s="16">
        <v>1062.17</v>
      </c>
      <c r="AB17" s="16"/>
      <c r="AC17" s="17">
        <f t="shared" si="12"/>
        <v>1062.17</v>
      </c>
      <c r="AD17" s="16">
        <v>11</v>
      </c>
      <c r="AE17" s="16">
        <v>0</v>
      </c>
      <c r="AF17" s="17">
        <f t="shared" si="13"/>
        <v>0</v>
      </c>
      <c r="AG17" s="17">
        <f t="shared" si="14"/>
        <v>54067</v>
      </c>
      <c r="AH17" s="17">
        <f t="shared" si="15"/>
        <v>973</v>
      </c>
      <c r="AI17" s="17">
        <f t="shared" si="16"/>
        <v>55040</v>
      </c>
      <c r="AJ17" s="17">
        <f t="shared" si="17"/>
        <v>2752</v>
      </c>
      <c r="AK17" s="17">
        <f t="shared" si="18"/>
        <v>52288</v>
      </c>
      <c r="AL17" s="16">
        <v>1126.4000000000001</v>
      </c>
      <c r="AM17" s="16"/>
      <c r="AN17" s="17">
        <f t="shared" si="19"/>
        <v>1126.4000000000001</v>
      </c>
      <c r="AO17" s="16">
        <v>11</v>
      </c>
      <c r="AP17" s="16">
        <v>4</v>
      </c>
      <c r="AQ17" s="17">
        <f t="shared" si="20"/>
        <v>54067</v>
      </c>
      <c r="AR17" s="16">
        <v>1062.17</v>
      </c>
      <c r="AS17" s="16"/>
      <c r="AT17" s="17">
        <f t="shared" si="21"/>
        <v>1062.17</v>
      </c>
      <c r="AU17" s="16">
        <v>11</v>
      </c>
      <c r="AV17" s="16">
        <v>0</v>
      </c>
      <c r="AW17" s="17">
        <f t="shared" si="22"/>
        <v>0</v>
      </c>
      <c r="AX17" s="17">
        <f t="shared" si="23"/>
        <v>54067</v>
      </c>
      <c r="AY17" s="17">
        <f t="shared" si="24"/>
        <v>973</v>
      </c>
      <c r="AZ17" s="17">
        <f t="shared" si="25"/>
        <v>55040</v>
      </c>
      <c r="BA17" s="17">
        <f t="shared" si="26"/>
        <v>2752</v>
      </c>
      <c r="BB17" s="17">
        <f t="shared" si="27"/>
        <v>52288</v>
      </c>
    </row>
    <row r="18" spans="1:54">
      <c r="A18" s="15" t="s">
        <v>49</v>
      </c>
      <c r="B18" s="16">
        <v>25550</v>
      </c>
      <c r="C18" s="16">
        <v>48856</v>
      </c>
      <c r="D18" s="16">
        <v>1126.4000000000001</v>
      </c>
      <c r="E18" s="16"/>
      <c r="F18" s="17">
        <f t="shared" si="1"/>
        <v>1126.4000000000001</v>
      </c>
      <c r="G18" s="16">
        <v>11</v>
      </c>
      <c r="H18" s="16">
        <v>2</v>
      </c>
      <c r="I18" s="17">
        <f t="shared" si="2"/>
        <v>27034</v>
      </c>
      <c r="J18" s="16">
        <v>1062.17</v>
      </c>
      <c r="K18" s="16"/>
      <c r="L18" s="17">
        <f t="shared" si="3"/>
        <v>1062.17</v>
      </c>
      <c r="M18" s="16">
        <v>11</v>
      </c>
      <c r="N18" s="16">
        <v>0</v>
      </c>
      <c r="O18" s="17">
        <f t="shared" si="4"/>
        <v>0</v>
      </c>
      <c r="P18" s="17">
        <f t="shared" si="5"/>
        <v>27034</v>
      </c>
      <c r="Q18" s="17">
        <f t="shared" si="6"/>
        <v>487</v>
      </c>
      <c r="R18" s="17">
        <f t="shared" si="7"/>
        <v>27521</v>
      </c>
      <c r="S18" s="17">
        <f t="shared" si="8"/>
        <v>1376</v>
      </c>
      <c r="T18" s="17">
        <f t="shared" si="9"/>
        <v>26145</v>
      </c>
      <c r="U18" s="16">
        <v>1126.4000000000001</v>
      </c>
      <c r="V18" s="16"/>
      <c r="W18" s="17">
        <f t="shared" si="10"/>
        <v>1126.4000000000001</v>
      </c>
      <c r="X18" s="16">
        <v>11</v>
      </c>
      <c r="Y18" s="16">
        <v>2</v>
      </c>
      <c r="Z18" s="17">
        <f t="shared" si="11"/>
        <v>27034</v>
      </c>
      <c r="AA18" s="16">
        <v>1062.17</v>
      </c>
      <c r="AB18" s="16"/>
      <c r="AC18" s="17">
        <f t="shared" si="12"/>
        <v>1062.17</v>
      </c>
      <c r="AD18" s="16">
        <v>11</v>
      </c>
      <c r="AE18" s="16">
        <v>0</v>
      </c>
      <c r="AF18" s="17">
        <f t="shared" si="13"/>
        <v>0</v>
      </c>
      <c r="AG18" s="17">
        <f t="shared" si="14"/>
        <v>27034</v>
      </c>
      <c r="AH18" s="17">
        <f t="shared" si="15"/>
        <v>487</v>
      </c>
      <c r="AI18" s="17">
        <f t="shared" si="16"/>
        <v>27521</v>
      </c>
      <c r="AJ18" s="17">
        <f t="shared" si="17"/>
        <v>1376</v>
      </c>
      <c r="AK18" s="17">
        <f t="shared" si="18"/>
        <v>26145</v>
      </c>
      <c r="AL18" s="16">
        <v>1126.4000000000001</v>
      </c>
      <c r="AM18" s="16"/>
      <c r="AN18" s="17">
        <f t="shared" si="19"/>
        <v>1126.4000000000001</v>
      </c>
      <c r="AO18" s="16">
        <v>11</v>
      </c>
      <c r="AP18" s="16">
        <v>2</v>
      </c>
      <c r="AQ18" s="17">
        <f t="shared" si="20"/>
        <v>27034</v>
      </c>
      <c r="AR18" s="16">
        <v>1062.17</v>
      </c>
      <c r="AS18" s="16"/>
      <c r="AT18" s="17">
        <f t="shared" si="21"/>
        <v>1062.17</v>
      </c>
      <c r="AU18" s="16">
        <v>11</v>
      </c>
      <c r="AV18" s="16">
        <v>0</v>
      </c>
      <c r="AW18" s="17">
        <f t="shared" si="22"/>
        <v>0</v>
      </c>
      <c r="AX18" s="17">
        <f t="shared" si="23"/>
        <v>27034</v>
      </c>
      <c r="AY18" s="17">
        <f t="shared" si="24"/>
        <v>487</v>
      </c>
      <c r="AZ18" s="17">
        <f t="shared" si="25"/>
        <v>27521</v>
      </c>
      <c r="BA18" s="17">
        <f t="shared" si="26"/>
        <v>1376</v>
      </c>
      <c r="BB18" s="17">
        <f t="shared" si="27"/>
        <v>26145</v>
      </c>
    </row>
    <row r="19" spans="1:54">
      <c r="A19" s="15" t="s">
        <v>50</v>
      </c>
      <c r="B19" s="16">
        <v>78578</v>
      </c>
      <c r="C19" s="16">
        <v>74343</v>
      </c>
      <c r="D19" s="16">
        <v>1126.4000000000001</v>
      </c>
      <c r="E19" s="16"/>
      <c r="F19" s="17">
        <f t="shared" si="1"/>
        <v>1126.4000000000001</v>
      </c>
      <c r="G19" s="16">
        <v>11</v>
      </c>
      <c r="H19" s="16">
        <v>6</v>
      </c>
      <c r="I19" s="17">
        <f t="shared" si="2"/>
        <v>81101</v>
      </c>
      <c r="J19" s="16">
        <v>1062.17</v>
      </c>
      <c r="K19" s="16"/>
      <c r="L19" s="17">
        <f t="shared" si="3"/>
        <v>1062.17</v>
      </c>
      <c r="M19" s="16">
        <v>11</v>
      </c>
      <c r="N19" s="16">
        <v>0</v>
      </c>
      <c r="O19" s="17">
        <f t="shared" si="4"/>
        <v>0</v>
      </c>
      <c r="P19" s="17">
        <f t="shared" si="5"/>
        <v>81101</v>
      </c>
      <c r="Q19" s="17">
        <f t="shared" si="6"/>
        <v>1460</v>
      </c>
      <c r="R19" s="17">
        <f t="shared" si="7"/>
        <v>82561</v>
      </c>
      <c r="S19" s="17">
        <f t="shared" si="8"/>
        <v>4128</v>
      </c>
      <c r="T19" s="17">
        <f t="shared" si="9"/>
        <v>78433</v>
      </c>
      <c r="U19" s="16">
        <v>1126.4000000000001</v>
      </c>
      <c r="V19" s="16"/>
      <c r="W19" s="17">
        <f t="shared" si="10"/>
        <v>1126.4000000000001</v>
      </c>
      <c r="X19" s="16">
        <v>11</v>
      </c>
      <c r="Y19" s="16">
        <v>6</v>
      </c>
      <c r="Z19" s="17">
        <f t="shared" si="11"/>
        <v>81101</v>
      </c>
      <c r="AA19" s="16">
        <v>1062.17</v>
      </c>
      <c r="AB19" s="16"/>
      <c r="AC19" s="17">
        <f t="shared" si="12"/>
        <v>1062.17</v>
      </c>
      <c r="AD19" s="16">
        <v>11</v>
      </c>
      <c r="AE19" s="16">
        <v>0</v>
      </c>
      <c r="AF19" s="17">
        <f t="shared" si="13"/>
        <v>0</v>
      </c>
      <c r="AG19" s="17">
        <f t="shared" si="14"/>
        <v>81101</v>
      </c>
      <c r="AH19" s="17">
        <f t="shared" si="15"/>
        <v>1460</v>
      </c>
      <c r="AI19" s="17">
        <f t="shared" si="16"/>
        <v>82561</v>
      </c>
      <c r="AJ19" s="17">
        <f t="shared" si="17"/>
        <v>4128</v>
      </c>
      <c r="AK19" s="17">
        <f t="shared" si="18"/>
        <v>78433</v>
      </c>
      <c r="AL19" s="16">
        <v>1126.4000000000001</v>
      </c>
      <c r="AM19" s="16"/>
      <c r="AN19" s="17">
        <f t="shared" si="19"/>
        <v>1126.4000000000001</v>
      </c>
      <c r="AO19" s="16">
        <v>11</v>
      </c>
      <c r="AP19" s="16">
        <v>6</v>
      </c>
      <c r="AQ19" s="17">
        <f t="shared" si="20"/>
        <v>81101</v>
      </c>
      <c r="AR19" s="16">
        <v>1062.17</v>
      </c>
      <c r="AS19" s="16"/>
      <c r="AT19" s="17">
        <f t="shared" si="21"/>
        <v>1062.17</v>
      </c>
      <c r="AU19" s="16">
        <v>11</v>
      </c>
      <c r="AV19" s="16">
        <v>0</v>
      </c>
      <c r="AW19" s="17">
        <f t="shared" si="22"/>
        <v>0</v>
      </c>
      <c r="AX19" s="17">
        <f t="shared" si="23"/>
        <v>81101</v>
      </c>
      <c r="AY19" s="17">
        <f t="shared" si="24"/>
        <v>1460</v>
      </c>
      <c r="AZ19" s="17">
        <f t="shared" si="25"/>
        <v>82561</v>
      </c>
      <c r="BA19" s="17">
        <f t="shared" si="26"/>
        <v>4128</v>
      </c>
      <c r="BB19" s="17">
        <f t="shared" si="27"/>
        <v>78433</v>
      </c>
    </row>
    <row r="20" spans="1:54">
      <c r="A20" s="18" t="s">
        <v>51</v>
      </c>
      <c r="B20" s="19">
        <v>209252</v>
      </c>
      <c r="C20" s="19">
        <v>235420</v>
      </c>
      <c r="D20" s="16">
        <v>1126.4000000000001</v>
      </c>
      <c r="E20" s="16"/>
      <c r="F20" s="17">
        <f t="shared" si="1"/>
        <v>1126.4000000000001</v>
      </c>
      <c r="G20" s="16">
        <v>11</v>
      </c>
      <c r="H20" s="19">
        <v>16</v>
      </c>
      <c r="I20" s="17">
        <f t="shared" si="2"/>
        <v>216269</v>
      </c>
      <c r="J20" s="16">
        <v>1062.17</v>
      </c>
      <c r="K20" s="16"/>
      <c r="L20" s="17">
        <f t="shared" si="3"/>
        <v>1062.17</v>
      </c>
      <c r="M20" s="16">
        <v>11</v>
      </c>
      <c r="N20" s="16">
        <v>0</v>
      </c>
      <c r="O20" s="17">
        <f t="shared" si="4"/>
        <v>0</v>
      </c>
      <c r="P20" s="17">
        <f t="shared" si="5"/>
        <v>216269</v>
      </c>
      <c r="Q20" s="17">
        <f t="shared" si="6"/>
        <v>3893</v>
      </c>
      <c r="R20" s="17">
        <f t="shared" si="7"/>
        <v>220162</v>
      </c>
      <c r="S20" s="17">
        <f t="shared" si="8"/>
        <v>11008</v>
      </c>
      <c r="T20" s="17">
        <f t="shared" si="9"/>
        <v>209154</v>
      </c>
      <c r="U20" s="16">
        <v>1126.4000000000001</v>
      </c>
      <c r="V20" s="16"/>
      <c r="W20" s="17">
        <f t="shared" si="10"/>
        <v>1126.4000000000001</v>
      </c>
      <c r="X20" s="16">
        <v>11</v>
      </c>
      <c r="Y20" s="19">
        <v>16</v>
      </c>
      <c r="Z20" s="17">
        <f t="shared" si="11"/>
        <v>216269</v>
      </c>
      <c r="AA20" s="16">
        <v>1062.17</v>
      </c>
      <c r="AB20" s="16"/>
      <c r="AC20" s="17">
        <f t="shared" si="12"/>
        <v>1062.17</v>
      </c>
      <c r="AD20" s="16">
        <v>11</v>
      </c>
      <c r="AE20" s="16">
        <v>0</v>
      </c>
      <c r="AF20" s="17">
        <f t="shared" si="13"/>
        <v>0</v>
      </c>
      <c r="AG20" s="17">
        <f t="shared" si="14"/>
        <v>216269</v>
      </c>
      <c r="AH20" s="17">
        <f t="shared" si="15"/>
        <v>3893</v>
      </c>
      <c r="AI20" s="17">
        <f t="shared" si="16"/>
        <v>220162</v>
      </c>
      <c r="AJ20" s="17">
        <f t="shared" si="17"/>
        <v>11008</v>
      </c>
      <c r="AK20" s="17">
        <f t="shared" si="18"/>
        <v>209154</v>
      </c>
      <c r="AL20" s="16">
        <v>1126.4000000000001</v>
      </c>
      <c r="AM20" s="16"/>
      <c r="AN20" s="17">
        <f t="shared" si="19"/>
        <v>1126.4000000000001</v>
      </c>
      <c r="AO20" s="16">
        <v>11</v>
      </c>
      <c r="AP20" s="19">
        <v>16</v>
      </c>
      <c r="AQ20" s="17">
        <f t="shared" si="20"/>
        <v>216269</v>
      </c>
      <c r="AR20" s="16">
        <v>1062.17</v>
      </c>
      <c r="AS20" s="16"/>
      <c r="AT20" s="17">
        <f t="shared" si="21"/>
        <v>1062.17</v>
      </c>
      <c r="AU20" s="16">
        <v>11</v>
      </c>
      <c r="AV20" s="16">
        <v>0</v>
      </c>
      <c r="AW20" s="17">
        <f t="shared" si="22"/>
        <v>0</v>
      </c>
      <c r="AX20" s="17">
        <f t="shared" si="23"/>
        <v>216269</v>
      </c>
      <c r="AY20" s="17">
        <f t="shared" si="24"/>
        <v>3893</v>
      </c>
      <c r="AZ20" s="17">
        <f t="shared" si="25"/>
        <v>220162</v>
      </c>
      <c r="BA20" s="17">
        <f t="shared" si="26"/>
        <v>11008</v>
      </c>
      <c r="BB20" s="17">
        <f t="shared" si="27"/>
        <v>209154</v>
      </c>
    </row>
    <row r="21" spans="1:54">
      <c r="A21" s="18" t="s">
        <v>52</v>
      </c>
      <c r="B21" s="19">
        <v>74754</v>
      </c>
      <c r="C21" s="19">
        <v>86733</v>
      </c>
      <c r="D21" s="16">
        <v>1126.4000000000001</v>
      </c>
      <c r="E21" s="16"/>
      <c r="F21" s="17">
        <f t="shared" si="1"/>
        <v>1126.4000000000001</v>
      </c>
      <c r="G21" s="16">
        <v>11</v>
      </c>
      <c r="H21" s="19">
        <v>4</v>
      </c>
      <c r="I21" s="17">
        <f t="shared" si="2"/>
        <v>54067</v>
      </c>
      <c r="J21" s="16">
        <v>1062.17</v>
      </c>
      <c r="K21" s="16"/>
      <c r="L21" s="17">
        <f t="shared" si="3"/>
        <v>1062.17</v>
      </c>
      <c r="M21" s="16">
        <v>11</v>
      </c>
      <c r="N21" s="16">
        <v>0</v>
      </c>
      <c r="O21" s="17">
        <f t="shared" si="4"/>
        <v>0</v>
      </c>
      <c r="P21" s="17">
        <f t="shared" si="5"/>
        <v>54067</v>
      </c>
      <c r="Q21" s="17">
        <f t="shared" si="6"/>
        <v>973</v>
      </c>
      <c r="R21" s="17">
        <f t="shared" si="7"/>
        <v>55040</v>
      </c>
      <c r="S21" s="17">
        <f t="shared" si="8"/>
        <v>2752</v>
      </c>
      <c r="T21" s="17">
        <f t="shared" si="9"/>
        <v>52288</v>
      </c>
      <c r="U21" s="16">
        <v>1126.4000000000001</v>
      </c>
      <c r="V21" s="16"/>
      <c r="W21" s="17">
        <f t="shared" si="10"/>
        <v>1126.4000000000001</v>
      </c>
      <c r="X21" s="16">
        <v>11</v>
      </c>
      <c r="Y21" s="19">
        <v>4</v>
      </c>
      <c r="Z21" s="17">
        <f t="shared" si="11"/>
        <v>54067</v>
      </c>
      <c r="AA21" s="16">
        <v>1062.17</v>
      </c>
      <c r="AB21" s="16"/>
      <c r="AC21" s="17">
        <f t="shared" si="12"/>
        <v>1062.17</v>
      </c>
      <c r="AD21" s="16">
        <v>11</v>
      </c>
      <c r="AE21" s="16">
        <v>0</v>
      </c>
      <c r="AF21" s="17">
        <f t="shared" si="13"/>
        <v>0</v>
      </c>
      <c r="AG21" s="17">
        <f t="shared" si="14"/>
        <v>54067</v>
      </c>
      <c r="AH21" s="17">
        <f t="shared" si="15"/>
        <v>973</v>
      </c>
      <c r="AI21" s="17">
        <f t="shared" si="16"/>
        <v>55040</v>
      </c>
      <c r="AJ21" s="17">
        <f t="shared" si="17"/>
        <v>2752</v>
      </c>
      <c r="AK21" s="17">
        <f t="shared" si="18"/>
        <v>52288</v>
      </c>
      <c r="AL21" s="16">
        <v>1126.4000000000001</v>
      </c>
      <c r="AM21" s="16"/>
      <c r="AN21" s="17">
        <f t="shared" si="19"/>
        <v>1126.4000000000001</v>
      </c>
      <c r="AO21" s="16">
        <v>11</v>
      </c>
      <c r="AP21" s="19">
        <v>4</v>
      </c>
      <c r="AQ21" s="17">
        <f t="shared" si="20"/>
        <v>54067</v>
      </c>
      <c r="AR21" s="16">
        <v>1062.17</v>
      </c>
      <c r="AS21" s="16"/>
      <c r="AT21" s="17">
        <f t="shared" si="21"/>
        <v>1062.17</v>
      </c>
      <c r="AU21" s="16">
        <v>11</v>
      </c>
      <c r="AV21" s="16">
        <v>0</v>
      </c>
      <c r="AW21" s="17">
        <f t="shared" si="22"/>
        <v>0</v>
      </c>
      <c r="AX21" s="17">
        <f t="shared" si="23"/>
        <v>54067</v>
      </c>
      <c r="AY21" s="17">
        <f t="shared" si="24"/>
        <v>973</v>
      </c>
      <c r="AZ21" s="17">
        <f t="shared" si="25"/>
        <v>55040</v>
      </c>
      <c r="BA21" s="17">
        <f t="shared" si="26"/>
        <v>2752</v>
      </c>
      <c r="BB21" s="17">
        <f t="shared" si="27"/>
        <v>52288</v>
      </c>
    </row>
    <row r="22" spans="1:54">
      <c r="A22" s="18" t="s">
        <v>53</v>
      </c>
      <c r="B22" s="19">
        <v>77484</v>
      </c>
      <c r="C22" s="19">
        <v>99124</v>
      </c>
      <c r="D22" s="16">
        <v>1126.4000000000001</v>
      </c>
      <c r="E22" s="16"/>
      <c r="F22" s="17">
        <f t="shared" si="1"/>
        <v>1126.4000000000001</v>
      </c>
      <c r="G22" s="16">
        <v>11</v>
      </c>
      <c r="H22" s="19">
        <v>6</v>
      </c>
      <c r="I22" s="17">
        <f t="shared" si="2"/>
        <v>81101</v>
      </c>
      <c r="J22" s="16">
        <v>1062.17</v>
      </c>
      <c r="K22" s="16"/>
      <c r="L22" s="17">
        <f t="shared" si="3"/>
        <v>1062.17</v>
      </c>
      <c r="M22" s="16">
        <v>11</v>
      </c>
      <c r="N22" s="16">
        <v>0</v>
      </c>
      <c r="O22" s="17">
        <f t="shared" si="4"/>
        <v>0</v>
      </c>
      <c r="P22" s="17">
        <f t="shared" si="5"/>
        <v>81101</v>
      </c>
      <c r="Q22" s="17">
        <f t="shared" si="6"/>
        <v>1460</v>
      </c>
      <c r="R22" s="17">
        <f t="shared" si="7"/>
        <v>82561</v>
      </c>
      <c r="S22" s="17">
        <f t="shared" si="8"/>
        <v>4128</v>
      </c>
      <c r="T22" s="17">
        <f t="shared" si="9"/>
        <v>78433</v>
      </c>
      <c r="U22" s="16">
        <v>1126.4000000000001</v>
      </c>
      <c r="V22" s="16"/>
      <c r="W22" s="17">
        <f t="shared" si="10"/>
        <v>1126.4000000000001</v>
      </c>
      <c r="X22" s="16">
        <v>11</v>
      </c>
      <c r="Y22" s="19">
        <v>6</v>
      </c>
      <c r="Z22" s="17">
        <f t="shared" si="11"/>
        <v>81101</v>
      </c>
      <c r="AA22" s="16">
        <v>1062.17</v>
      </c>
      <c r="AB22" s="16"/>
      <c r="AC22" s="17">
        <f t="shared" si="12"/>
        <v>1062.17</v>
      </c>
      <c r="AD22" s="16">
        <v>11</v>
      </c>
      <c r="AE22" s="16">
        <v>0</v>
      </c>
      <c r="AF22" s="17">
        <f t="shared" si="13"/>
        <v>0</v>
      </c>
      <c r="AG22" s="17">
        <f t="shared" si="14"/>
        <v>81101</v>
      </c>
      <c r="AH22" s="17">
        <f t="shared" si="15"/>
        <v>1460</v>
      </c>
      <c r="AI22" s="17">
        <f t="shared" si="16"/>
        <v>82561</v>
      </c>
      <c r="AJ22" s="17">
        <f t="shared" si="17"/>
        <v>4128</v>
      </c>
      <c r="AK22" s="17">
        <f t="shared" si="18"/>
        <v>78433</v>
      </c>
      <c r="AL22" s="16">
        <v>1126.4000000000001</v>
      </c>
      <c r="AM22" s="16"/>
      <c r="AN22" s="17">
        <f t="shared" si="19"/>
        <v>1126.4000000000001</v>
      </c>
      <c r="AO22" s="16">
        <v>11</v>
      </c>
      <c r="AP22" s="19">
        <v>6</v>
      </c>
      <c r="AQ22" s="17">
        <f t="shared" si="20"/>
        <v>81101</v>
      </c>
      <c r="AR22" s="16">
        <v>1062.17</v>
      </c>
      <c r="AS22" s="16"/>
      <c r="AT22" s="17">
        <f t="shared" si="21"/>
        <v>1062.17</v>
      </c>
      <c r="AU22" s="16">
        <v>11</v>
      </c>
      <c r="AV22" s="16">
        <v>0</v>
      </c>
      <c r="AW22" s="17">
        <f t="shared" si="22"/>
        <v>0</v>
      </c>
      <c r="AX22" s="17">
        <f t="shared" si="23"/>
        <v>81101</v>
      </c>
      <c r="AY22" s="17">
        <f t="shared" si="24"/>
        <v>1460</v>
      </c>
      <c r="AZ22" s="17">
        <f t="shared" si="25"/>
        <v>82561</v>
      </c>
      <c r="BA22" s="17">
        <f t="shared" si="26"/>
        <v>4128</v>
      </c>
      <c r="BB22" s="17">
        <f t="shared" si="27"/>
        <v>78433</v>
      </c>
    </row>
    <row r="23" spans="1:54">
      <c r="A23" s="18" t="s">
        <v>54</v>
      </c>
      <c r="B23" s="19">
        <v>9742</v>
      </c>
      <c r="C23" s="19">
        <v>24781</v>
      </c>
      <c r="D23" s="16">
        <v>1126.4000000000001</v>
      </c>
      <c r="E23" s="16"/>
      <c r="F23" s="17">
        <f t="shared" si="1"/>
        <v>1126.4000000000001</v>
      </c>
      <c r="G23" s="16">
        <v>11</v>
      </c>
      <c r="H23" s="19">
        <v>0</v>
      </c>
      <c r="I23" s="17">
        <f t="shared" si="2"/>
        <v>0</v>
      </c>
      <c r="J23" s="16">
        <v>1062.17</v>
      </c>
      <c r="K23" s="16"/>
      <c r="L23" s="17">
        <f t="shared" si="3"/>
        <v>1062.17</v>
      </c>
      <c r="M23" s="16">
        <v>11</v>
      </c>
      <c r="N23" s="16">
        <v>0</v>
      </c>
      <c r="O23" s="17">
        <f t="shared" si="4"/>
        <v>0</v>
      </c>
      <c r="P23" s="17">
        <f t="shared" si="5"/>
        <v>0</v>
      </c>
      <c r="Q23" s="17">
        <f t="shared" si="6"/>
        <v>0</v>
      </c>
      <c r="R23" s="17">
        <f t="shared" si="7"/>
        <v>0</v>
      </c>
      <c r="S23" s="17">
        <f t="shared" si="8"/>
        <v>0</v>
      </c>
      <c r="T23" s="17">
        <f t="shared" si="9"/>
        <v>0</v>
      </c>
      <c r="U23" s="16">
        <v>1126.4000000000001</v>
      </c>
      <c r="V23" s="16"/>
      <c r="W23" s="17">
        <f t="shared" si="10"/>
        <v>1126.4000000000001</v>
      </c>
      <c r="X23" s="16">
        <v>11</v>
      </c>
      <c r="Y23" s="19">
        <v>0</v>
      </c>
      <c r="Z23" s="17">
        <f t="shared" si="11"/>
        <v>0</v>
      </c>
      <c r="AA23" s="16">
        <v>1062.17</v>
      </c>
      <c r="AB23" s="16"/>
      <c r="AC23" s="17">
        <f t="shared" si="12"/>
        <v>1062.17</v>
      </c>
      <c r="AD23" s="16">
        <v>11</v>
      </c>
      <c r="AE23" s="16">
        <v>0</v>
      </c>
      <c r="AF23" s="17">
        <f t="shared" si="13"/>
        <v>0</v>
      </c>
      <c r="AG23" s="17">
        <f t="shared" si="14"/>
        <v>0</v>
      </c>
      <c r="AH23" s="17">
        <f t="shared" si="15"/>
        <v>0</v>
      </c>
      <c r="AI23" s="17">
        <f t="shared" si="16"/>
        <v>0</v>
      </c>
      <c r="AJ23" s="17">
        <f t="shared" si="17"/>
        <v>0</v>
      </c>
      <c r="AK23" s="17">
        <f t="shared" si="18"/>
        <v>0</v>
      </c>
      <c r="AL23" s="16">
        <v>1126.4000000000001</v>
      </c>
      <c r="AM23" s="16"/>
      <c r="AN23" s="17">
        <f t="shared" si="19"/>
        <v>1126.4000000000001</v>
      </c>
      <c r="AO23" s="16">
        <v>11</v>
      </c>
      <c r="AP23" s="19">
        <v>0</v>
      </c>
      <c r="AQ23" s="17">
        <f t="shared" si="20"/>
        <v>0</v>
      </c>
      <c r="AR23" s="16">
        <v>1062.17</v>
      </c>
      <c r="AS23" s="16"/>
      <c r="AT23" s="17">
        <f t="shared" si="21"/>
        <v>1062.17</v>
      </c>
      <c r="AU23" s="16">
        <v>11</v>
      </c>
      <c r="AV23" s="16">
        <v>0</v>
      </c>
      <c r="AW23" s="17">
        <f t="shared" si="22"/>
        <v>0</v>
      </c>
      <c r="AX23" s="17">
        <f t="shared" si="23"/>
        <v>0</v>
      </c>
      <c r="AY23" s="17">
        <f t="shared" si="24"/>
        <v>0</v>
      </c>
      <c r="AZ23" s="17">
        <f t="shared" si="25"/>
        <v>0</v>
      </c>
      <c r="BA23" s="17">
        <f t="shared" si="26"/>
        <v>0</v>
      </c>
      <c r="BB23" s="17">
        <f t="shared" si="27"/>
        <v>0</v>
      </c>
    </row>
    <row r="24" spans="1:54">
      <c r="A24" s="18" t="s">
        <v>55</v>
      </c>
      <c r="B24" s="19">
        <v>109923</v>
      </c>
      <c r="C24" s="19">
        <v>148685</v>
      </c>
      <c r="D24" s="16">
        <v>1126.4000000000001</v>
      </c>
      <c r="E24" s="16"/>
      <c r="F24" s="17">
        <f t="shared" si="1"/>
        <v>1126.4000000000001</v>
      </c>
      <c r="G24" s="16">
        <v>11</v>
      </c>
      <c r="H24" s="19">
        <v>8</v>
      </c>
      <c r="I24" s="17">
        <f t="shared" si="2"/>
        <v>108134</v>
      </c>
      <c r="J24" s="16">
        <v>1062.17</v>
      </c>
      <c r="K24" s="16"/>
      <c r="L24" s="17">
        <f t="shared" si="3"/>
        <v>1062.17</v>
      </c>
      <c r="M24" s="16">
        <v>11</v>
      </c>
      <c r="N24" s="16">
        <v>0</v>
      </c>
      <c r="O24" s="17">
        <f t="shared" si="4"/>
        <v>0</v>
      </c>
      <c r="P24" s="17">
        <f t="shared" si="5"/>
        <v>108134</v>
      </c>
      <c r="Q24" s="17">
        <f t="shared" si="6"/>
        <v>1946</v>
      </c>
      <c r="R24" s="17">
        <f t="shared" si="7"/>
        <v>110080</v>
      </c>
      <c r="S24" s="17">
        <f t="shared" si="8"/>
        <v>5504</v>
      </c>
      <c r="T24" s="17">
        <f t="shared" si="9"/>
        <v>104576</v>
      </c>
      <c r="U24" s="16">
        <v>1126.4000000000001</v>
      </c>
      <c r="V24" s="16"/>
      <c r="W24" s="17">
        <f t="shared" si="10"/>
        <v>1126.4000000000001</v>
      </c>
      <c r="X24" s="16">
        <v>11</v>
      </c>
      <c r="Y24" s="19">
        <v>8</v>
      </c>
      <c r="Z24" s="17">
        <f t="shared" si="11"/>
        <v>108134</v>
      </c>
      <c r="AA24" s="16">
        <v>1062.17</v>
      </c>
      <c r="AB24" s="16"/>
      <c r="AC24" s="17">
        <f t="shared" si="12"/>
        <v>1062.17</v>
      </c>
      <c r="AD24" s="16">
        <v>11</v>
      </c>
      <c r="AE24" s="16">
        <v>0</v>
      </c>
      <c r="AF24" s="17">
        <f t="shared" si="13"/>
        <v>0</v>
      </c>
      <c r="AG24" s="17">
        <f t="shared" si="14"/>
        <v>108134</v>
      </c>
      <c r="AH24" s="17">
        <f t="shared" si="15"/>
        <v>1946</v>
      </c>
      <c r="AI24" s="17">
        <f t="shared" si="16"/>
        <v>110080</v>
      </c>
      <c r="AJ24" s="17">
        <f t="shared" si="17"/>
        <v>5504</v>
      </c>
      <c r="AK24" s="17">
        <f t="shared" si="18"/>
        <v>104576</v>
      </c>
      <c r="AL24" s="16">
        <v>1126.4000000000001</v>
      </c>
      <c r="AM24" s="16"/>
      <c r="AN24" s="17">
        <f t="shared" si="19"/>
        <v>1126.4000000000001</v>
      </c>
      <c r="AO24" s="16">
        <v>11</v>
      </c>
      <c r="AP24" s="19">
        <v>8</v>
      </c>
      <c r="AQ24" s="17">
        <f t="shared" si="20"/>
        <v>108134</v>
      </c>
      <c r="AR24" s="16">
        <v>1062.17</v>
      </c>
      <c r="AS24" s="16"/>
      <c r="AT24" s="17">
        <f t="shared" si="21"/>
        <v>1062.17</v>
      </c>
      <c r="AU24" s="16">
        <v>11</v>
      </c>
      <c r="AV24" s="16">
        <v>0</v>
      </c>
      <c r="AW24" s="17">
        <f t="shared" si="22"/>
        <v>0</v>
      </c>
      <c r="AX24" s="17">
        <f t="shared" si="23"/>
        <v>108134</v>
      </c>
      <c r="AY24" s="17">
        <f t="shared" si="24"/>
        <v>1946</v>
      </c>
      <c r="AZ24" s="17">
        <f t="shared" si="25"/>
        <v>110080</v>
      </c>
      <c r="BA24" s="17">
        <f t="shared" si="26"/>
        <v>5504</v>
      </c>
      <c r="BB24" s="17">
        <f t="shared" si="27"/>
        <v>104576</v>
      </c>
    </row>
    <row r="25" spans="1:54">
      <c r="A25" s="18" t="s">
        <v>56</v>
      </c>
      <c r="B25" s="19">
        <v>182581</v>
      </c>
      <c r="C25" s="19">
        <v>209226</v>
      </c>
      <c r="D25" s="16">
        <v>1126.4000000000001</v>
      </c>
      <c r="E25" s="16"/>
      <c r="F25" s="17">
        <f t="shared" si="1"/>
        <v>1126.4000000000001</v>
      </c>
      <c r="G25" s="16">
        <v>11</v>
      </c>
      <c r="H25" s="19">
        <v>12</v>
      </c>
      <c r="I25" s="17">
        <f t="shared" si="2"/>
        <v>162202</v>
      </c>
      <c r="J25" s="16">
        <v>1062.17</v>
      </c>
      <c r="K25" s="16"/>
      <c r="L25" s="17">
        <f t="shared" si="3"/>
        <v>1062.17</v>
      </c>
      <c r="M25" s="16">
        <v>11</v>
      </c>
      <c r="N25" s="19">
        <v>2</v>
      </c>
      <c r="O25" s="17">
        <f t="shared" si="4"/>
        <v>25492</v>
      </c>
      <c r="P25" s="17">
        <f t="shared" si="5"/>
        <v>187694</v>
      </c>
      <c r="Q25" s="17">
        <f t="shared" si="6"/>
        <v>3378</v>
      </c>
      <c r="R25" s="17">
        <f t="shared" si="7"/>
        <v>191072</v>
      </c>
      <c r="S25" s="17">
        <f t="shared" si="8"/>
        <v>9554</v>
      </c>
      <c r="T25" s="17">
        <f t="shared" si="9"/>
        <v>181518</v>
      </c>
      <c r="U25" s="16">
        <v>1126.4000000000001</v>
      </c>
      <c r="V25" s="16"/>
      <c r="W25" s="17">
        <f t="shared" si="10"/>
        <v>1126.4000000000001</v>
      </c>
      <c r="X25" s="16">
        <v>11</v>
      </c>
      <c r="Y25" s="19">
        <v>12</v>
      </c>
      <c r="Z25" s="17">
        <f t="shared" si="11"/>
        <v>162202</v>
      </c>
      <c r="AA25" s="16">
        <v>1062.17</v>
      </c>
      <c r="AB25" s="16"/>
      <c r="AC25" s="17">
        <f t="shared" si="12"/>
        <v>1062.17</v>
      </c>
      <c r="AD25" s="16">
        <v>11</v>
      </c>
      <c r="AE25" s="19">
        <v>2</v>
      </c>
      <c r="AF25" s="17">
        <f t="shared" si="13"/>
        <v>25492</v>
      </c>
      <c r="AG25" s="17">
        <f t="shared" si="14"/>
        <v>187694</v>
      </c>
      <c r="AH25" s="17">
        <f t="shared" si="15"/>
        <v>3378</v>
      </c>
      <c r="AI25" s="17">
        <f t="shared" si="16"/>
        <v>191072</v>
      </c>
      <c r="AJ25" s="17">
        <f t="shared" si="17"/>
        <v>9554</v>
      </c>
      <c r="AK25" s="17">
        <f t="shared" si="18"/>
        <v>181518</v>
      </c>
      <c r="AL25" s="16">
        <v>1126.4000000000001</v>
      </c>
      <c r="AM25" s="16"/>
      <c r="AN25" s="17">
        <f t="shared" si="19"/>
        <v>1126.4000000000001</v>
      </c>
      <c r="AO25" s="16">
        <v>11</v>
      </c>
      <c r="AP25" s="19">
        <v>12</v>
      </c>
      <c r="AQ25" s="17">
        <f t="shared" si="20"/>
        <v>162202</v>
      </c>
      <c r="AR25" s="16">
        <v>1062.17</v>
      </c>
      <c r="AS25" s="16"/>
      <c r="AT25" s="17">
        <f t="shared" si="21"/>
        <v>1062.17</v>
      </c>
      <c r="AU25" s="16">
        <v>11</v>
      </c>
      <c r="AV25" s="19">
        <v>2</v>
      </c>
      <c r="AW25" s="17">
        <f t="shared" si="22"/>
        <v>25492</v>
      </c>
      <c r="AX25" s="17">
        <f t="shared" si="23"/>
        <v>187694</v>
      </c>
      <c r="AY25" s="17">
        <f t="shared" si="24"/>
        <v>3378</v>
      </c>
      <c r="AZ25" s="17">
        <f t="shared" si="25"/>
        <v>191072</v>
      </c>
      <c r="BA25" s="17">
        <f t="shared" si="26"/>
        <v>9554</v>
      </c>
      <c r="BB25" s="17">
        <f t="shared" si="27"/>
        <v>181518</v>
      </c>
    </row>
    <row r="26" spans="1:54">
      <c r="A26" s="18" t="s">
        <v>57</v>
      </c>
      <c r="B26" s="19">
        <v>229327</v>
      </c>
      <c r="C26" s="19">
        <v>284276</v>
      </c>
      <c r="D26" s="16">
        <v>1126.4000000000001</v>
      </c>
      <c r="E26" s="16"/>
      <c r="F26" s="17">
        <f t="shared" si="1"/>
        <v>1126.4000000000001</v>
      </c>
      <c r="G26" s="16">
        <v>11</v>
      </c>
      <c r="H26" s="19">
        <v>15</v>
      </c>
      <c r="I26" s="17">
        <f t="shared" si="2"/>
        <v>202752</v>
      </c>
      <c r="J26" s="16">
        <v>1062.17</v>
      </c>
      <c r="K26" s="16"/>
      <c r="L26" s="17">
        <f t="shared" si="3"/>
        <v>1062.17</v>
      </c>
      <c r="M26" s="16">
        <v>11</v>
      </c>
      <c r="N26" s="19">
        <v>1</v>
      </c>
      <c r="O26" s="17">
        <f t="shared" si="4"/>
        <v>12746</v>
      </c>
      <c r="P26" s="17">
        <f t="shared" si="5"/>
        <v>215498</v>
      </c>
      <c r="Q26" s="17">
        <f t="shared" si="6"/>
        <v>3879</v>
      </c>
      <c r="R26" s="17">
        <f t="shared" si="7"/>
        <v>219377</v>
      </c>
      <c r="S26" s="17">
        <f t="shared" si="8"/>
        <v>10969</v>
      </c>
      <c r="T26" s="17">
        <f t="shared" si="9"/>
        <v>208408</v>
      </c>
      <c r="U26" s="16">
        <v>1126.4000000000001</v>
      </c>
      <c r="V26" s="16"/>
      <c r="W26" s="17">
        <f t="shared" si="10"/>
        <v>1126.4000000000001</v>
      </c>
      <c r="X26" s="16">
        <v>11</v>
      </c>
      <c r="Y26" s="19">
        <v>15</v>
      </c>
      <c r="Z26" s="17">
        <f t="shared" si="11"/>
        <v>202752</v>
      </c>
      <c r="AA26" s="16">
        <v>1062.17</v>
      </c>
      <c r="AB26" s="16"/>
      <c r="AC26" s="17">
        <f t="shared" si="12"/>
        <v>1062.17</v>
      </c>
      <c r="AD26" s="16">
        <v>11</v>
      </c>
      <c r="AE26" s="19">
        <v>1</v>
      </c>
      <c r="AF26" s="17">
        <f t="shared" si="13"/>
        <v>12746</v>
      </c>
      <c r="AG26" s="17">
        <f t="shared" si="14"/>
        <v>215498</v>
      </c>
      <c r="AH26" s="17">
        <f t="shared" si="15"/>
        <v>3879</v>
      </c>
      <c r="AI26" s="17">
        <f t="shared" si="16"/>
        <v>219377</v>
      </c>
      <c r="AJ26" s="17">
        <f t="shared" si="17"/>
        <v>10969</v>
      </c>
      <c r="AK26" s="17">
        <f t="shared" si="18"/>
        <v>208408</v>
      </c>
      <c r="AL26" s="16">
        <v>1126.4000000000001</v>
      </c>
      <c r="AM26" s="16"/>
      <c r="AN26" s="17">
        <f t="shared" si="19"/>
        <v>1126.4000000000001</v>
      </c>
      <c r="AO26" s="16">
        <v>11</v>
      </c>
      <c r="AP26" s="19">
        <v>15</v>
      </c>
      <c r="AQ26" s="17">
        <f t="shared" si="20"/>
        <v>202752</v>
      </c>
      <c r="AR26" s="16">
        <v>1062.17</v>
      </c>
      <c r="AS26" s="16"/>
      <c r="AT26" s="17">
        <f t="shared" si="21"/>
        <v>1062.17</v>
      </c>
      <c r="AU26" s="16">
        <v>11</v>
      </c>
      <c r="AV26" s="19">
        <v>1</v>
      </c>
      <c r="AW26" s="17">
        <f t="shared" si="22"/>
        <v>12746</v>
      </c>
      <c r="AX26" s="17">
        <f t="shared" si="23"/>
        <v>215498</v>
      </c>
      <c r="AY26" s="17">
        <f t="shared" si="24"/>
        <v>3879</v>
      </c>
      <c r="AZ26" s="17">
        <f t="shared" si="25"/>
        <v>219377</v>
      </c>
      <c r="BA26" s="17">
        <f t="shared" si="26"/>
        <v>10969</v>
      </c>
      <c r="BB26" s="17">
        <f t="shared" si="27"/>
        <v>208408</v>
      </c>
    </row>
    <row r="27" spans="1:54">
      <c r="A27" s="18" t="s">
        <v>58</v>
      </c>
      <c r="B27" s="19">
        <v>50765</v>
      </c>
      <c r="C27" s="19">
        <v>48856</v>
      </c>
      <c r="D27" s="16">
        <v>1126.4000000000001</v>
      </c>
      <c r="E27" s="16"/>
      <c r="F27" s="17">
        <f t="shared" si="1"/>
        <v>1126.4000000000001</v>
      </c>
      <c r="G27" s="16">
        <v>11</v>
      </c>
      <c r="H27" s="19">
        <v>3</v>
      </c>
      <c r="I27" s="17">
        <f t="shared" si="2"/>
        <v>40550</v>
      </c>
      <c r="J27" s="16">
        <v>1062.17</v>
      </c>
      <c r="K27" s="16"/>
      <c r="L27" s="17">
        <f t="shared" si="3"/>
        <v>1062.17</v>
      </c>
      <c r="M27" s="16">
        <v>11</v>
      </c>
      <c r="N27" s="19">
        <v>0</v>
      </c>
      <c r="O27" s="17">
        <f t="shared" si="4"/>
        <v>0</v>
      </c>
      <c r="P27" s="17">
        <f t="shared" si="5"/>
        <v>40550</v>
      </c>
      <c r="Q27" s="17">
        <f t="shared" si="6"/>
        <v>730</v>
      </c>
      <c r="R27" s="17">
        <f t="shared" si="7"/>
        <v>41280</v>
      </c>
      <c r="S27" s="17">
        <f t="shared" si="8"/>
        <v>2064</v>
      </c>
      <c r="T27" s="17">
        <f t="shared" si="9"/>
        <v>39216</v>
      </c>
      <c r="U27" s="16">
        <v>1126.4000000000001</v>
      </c>
      <c r="V27" s="16"/>
      <c r="W27" s="17">
        <f t="shared" si="10"/>
        <v>1126.4000000000001</v>
      </c>
      <c r="X27" s="16">
        <v>11</v>
      </c>
      <c r="Y27" s="19">
        <v>3</v>
      </c>
      <c r="Z27" s="17">
        <f t="shared" si="11"/>
        <v>40550</v>
      </c>
      <c r="AA27" s="16">
        <v>1062.17</v>
      </c>
      <c r="AB27" s="16"/>
      <c r="AC27" s="17">
        <f t="shared" si="12"/>
        <v>1062.17</v>
      </c>
      <c r="AD27" s="16">
        <v>11</v>
      </c>
      <c r="AE27" s="19">
        <v>0</v>
      </c>
      <c r="AF27" s="17">
        <f t="shared" si="13"/>
        <v>0</v>
      </c>
      <c r="AG27" s="17">
        <f t="shared" si="14"/>
        <v>40550</v>
      </c>
      <c r="AH27" s="17">
        <f t="shared" si="15"/>
        <v>730</v>
      </c>
      <c r="AI27" s="17">
        <f t="shared" si="16"/>
        <v>41280</v>
      </c>
      <c r="AJ27" s="17">
        <f t="shared" si="17"/>
        <v>2064</v>
      </c>
      <c r="AK27" s="17">
        <f t="shared" si="18"/>
        <v>39216</v>
      </c>
      <c r="AL27" s="16">
        <v>1126.4000000000001</v>
      </c>
      <c r="AM27" s="16"/>
      <c r="AN27" s="17">
        <f t="shared" si="19"/>
        <v>1126.4000000000001</v>
      </c>
      <c r="AO27" s="16">
        <v>11</v>
      </c>
      <c r="AP27" s="19">
        <v>3</v>
      </c>
      <c r="AQ27" s="17">
        <f t="shared" si="20"/>
        <v>40550</v>
      </c>
      <c r="AR27" s="16">
        <v>1062.17</v>
      </c>
      <c r="AS27" s="16"/>
      <c r="AT27" s="17">
        <f t="shared" si="21"/>
        <v>1062.17</v>
      </c>
      <c r="AU27" s="16">
        <v>11</v>
      </c>
      <c r="AV27" s="19">
        <v>0</v>
      </c>
      <c r="AW27" s="17">
        <f t="shared" si="22"/>
        <v>0</v>
      </c>
      <c r="AX27" s="17">
        <f t="shared" si="23"/>
        <v>40550</v>
      </c>
      <c r="AY27" s="17">
        <f t="shared" si="24"/>
        <v>730</v>
      </c>
      <c r="AZ27" s="17">
        <f t="shared" si="25"/>
        <v>41280</v>
      </c>
      <c r="BA27" s="17">
        <f t="shared" si="26"/>
        <v>2064</v>
      </c>
      <c r="BB27" s="17">
        <f t="shared" si="27"/>
        <v>39216</v>
      </c>
    </row>
    <row r="28" spans="1:54">
      <c r="A28" s="18" t="s">
        <v>59</v>
      </c>
      <c r="B28" s="19">
        <v>58203</v>
      </c>
      <c r="C28" s="19">
        <v>99124</v>
      </c>
      <c r="D28" s="16">
        <v>1126.4000000000001</v>
      </c>
      <c r="E28" s="16"/>
      <c r="F28" s="17">
        <f t="shared" si="1"/>
        <v>1126.4000000000001</v>
      </c>
      <c r="G28" s="16">
        <v>11</v>
      </c>
      <c r="H28" s="19">
        <v>4</v>
      </c>
      <c r="I28" s="17">
        <f t="shared" si="2"/>
        <v>54067</v>
      </c>
      <c r="J28" s="16">
        <v>1062.17</v>
      </c>
      <c r="K28" s="16"/>
      <c r="L28" s="17">
        <f t="shared" si="3"/>
        <v>1062.17</v>
      </c>
      <c r="M28" s="16">
        <v>11</v>
      </c>
      <c r="N28" s="19">
        <v>0</v>
      </c>
      <c r="O28" s="17">
        <f t="shared" si="4"/>
        <v>0</v>
      </c>
      <c r="P28" s="17">
        <f t="shared" si="5"/>
        <v>54067</v>
      </c>
      <c r="Q28" s="17">
        <f t="shared" si="6"/>
        <v>973</v>
      </c>
      <c r="R28" s="17">
        <f t="shared" si="7"/>
        <v>55040</v>
      </c>
      <c r="S28" s="17">
        <f t="shared" si="8"/>
        <v>2752</v>
      </c>
      <c r="T28" s="17">
        <f t="shared" si="9"/>
        <v>52288</v>
      </c>
      <c r="U28" s="16">
        <v>1126.4000000000001</v>
      </c>
      <c r="V28" s="16"/>
      <c r="W28" s="17">
        <f t="shared" si="10"/>
        <v>1126.4000000000001</v>
      </c>
      <c r="X28" s="16">
        <v>11</v>
      </c>
      <c r="Y28" s="19">
        <v>4</v>
      </c>
      <c r="Z28" s="17">
        <f t="shared" si="11"/>
        <v>54067</v>
      </c>
      <c r="AA28" s="16">
        <v>1062.17</v>
      </c>
      <c r="AB28" s="16"/>
      <c r="AC28" s="17">
        <f t="shared" si="12"/>
        <v>1062.17</v>
      </c>
      <c r="AD28" s="16">
        <v>11</v>
      </c>
      <c r="AE28" s="19">
        <v>0</v>
      </c>
      <c r="AF28" s="17">
        <f t="shared" si="13"/>
        <v>0</v>
      </c>
      <c r="AG28" s="17">
        <f t="shared" si="14"/>
        <v>54067</v>
      </c>
      <c r="AH28" s="17">
        <f t="shared" si="15"/>
        <v>973</v>
      </c>
      <c r="AI28" s="17">
        <f t="shared" si="16"/>
        <v>55040</v>
      </c>
      <c r="AJ28" s="17">
        <f t="shared" si="17"/>
        <v>2752</v>
      </c>
      <c r="AK28" s="17">
        <f t="shared" si="18"/>
        <v>52288</v>
      </c>
      <c r="AL28" s="16">
        <v>1126.4000000000001</v>
      </c>
      <c r="AM28" s="16"/>
      <c r="AN28" s="17">
        <f t="shared" si="19"/>
        <v>1126.4000000000001</v>
      </c>
      <c r="AO28" s="16">
        <v>11</v>
      </c>
      <c r="AP28" s="19">
        <v>4</v>
      </c>
      <c r="AQ28" s="17">
        <f t="shared" si="20"/>
        <v>54067</v>
      </c>
      <c r="AR28" s="16">
        <v>1062.17</v>
      </c>
      <c r="AS28" s="16"/>
      <c r="AT28" s="17">
        <f t="shared" si="21"/>
        <v>1062.17</v>
      </c>
      <c r="AU28" s="16">
        <v>11</v>
      </c>
      <c r="AV28" s="19">
        <v>0</v>
      </c>
      <c r="AW28" s="17">
        <f t="shared" si="22"/>
        <v>0</v>
      </c>
      <c r="AX28" s="17">
        <f t="shared" si="23"/>
        <v>54067</v>
      </c>
      <c r="AY28" s="17">
        <f t="shared" si="24"/>
        <v>973</v>
      </c>
      <c r="AZ28" s="17">
        <f t="shared" si="25"/>
        <v>55040</v>
      </c>
      <c r="BA28" s="17">
        <f t="shared" si="26"/>
        <v>2752</v>
      </c>
      <c r="BB28" s="17">
        <f t="shared" si="27"/>
        <v>52288</v>
      </c>
    </row>
    <row r="29" spans="1:54">
      <c r="A29" s="18" t="s">
        <v>60</v>
      </c>
      <c r="B29" s="19">
        <v>137902</v>
      </c>
      <c r="C29" s="19">
        <v>148685</v>
      </c>
      <c r="D29" s="16">
        <v>1126.4000000000001</v>
      </c>
      <c r="E29" s="16"/>
      <c r="F29" s="17">
        <f t="shared" si="1"/>
        <v>1126.4000000000001</v>
      </c>
      <c r="G29" s="16">
        <v>11</v>
      </c>
      <c r="H29" s="19">
        <v>8</v>
      </c>
      <c r="I29" s="17">
        <f t="shared" si="2"/>
        <v>108134</v>
      </c>
      <c r="J29" s="16">
        <v>1062.17</v>
      </c>
      <c r="K29" s="16"/>
      <c r="L29" s="17">
        <f t="shared" si="3"/>
        <v>1062.17</v>
      </c>
      <c r="M29" s="16">
        <v>11</v>
      </c>
      <c r="N29" s="19">
        <v>0</v>
      </c>
      <c r="O29" s="17">
        <f t="shared" si="4"/>
        <v>0</v>
      </c>
      <c r="P29" s="17">
        <f t="shared" si="5"/>
        <v>108134</v>
      </c>
      <c r="Q29" s="17">
        <f t="shared" si="6"/>
        <v>1946</v>
      </c>
      <c r="R29" s="17">
        <f t="shared" si="7"/>
        <v>110080</v>
      </c>
      <c r="S29" s="17">
        <f t="shared" si="8"/>
        <v>5504</v>
      </c>
      <c r="T29" s="17">
        <f t="shared" si="9"/>
        <v>104576</v>
      </c>
      <c r="U29" s="16">
        <v>1126.4000000000001</v>
      </c>
      <c r="V29" s="16"/>
      <c r="W29" s="17">
        <f t="shared" si="10"/>
        <v>1126.4000000000001</v>
      </c>
      <c r="X29" s="16">
        <v>11</v>
      </c>
      <c r="Y29" s="19">
        <v>8</v>
      </c>
      <c r="Z29" s="17">
        <f t="shared" si="11"/>
        <v>108134</v>
      </c>
      <c r="AA29" s="16">
        <v>1062.17</v>
      </c>
      <c r="AB29" s="16"/>
      <c r="AC29" s="17">
        <f t="shared" si="12"/>
        <v>1062.17</v>
      </c>
      <c r="AD29" s="16">
        <v>11</v>
      </c>
      <c r="AE29" s="19">
        <v>0</v>
      </c>
      <c r="AF29" s="17">
        <f t="shared" si="13"/>
        <v>0</v>
      </c>
      <c r="AG29" s="17">
        <f t="shared" si="14"/>
        <v>108134</v>
      </c>
      <c r="AH29" s="17">
        <f t="shared" si="15"/>
        <v>1946</v>
      </c>
      <c r="AI29" s="17">
        <f t="shared" si="16"/>
        <v>110080</v>
      </c>
      <c r="AJ29" s="17">
        <f t="shared" si="17"/>
        <v>5504</v>
      </c>
      <c r="AK29" s="17">
        <f t="shared" si="18"/>
        <v>104576</v>
      </c>
      <c r="AL29" s="16">
        <v>1126.4000000000001</v>
      </c>
      <c r="AM29" s="16"/>
      <c r="AN29" s="17">
        <f t="shared" si="19"/>
        <v>1126.4000000000001</v>
      </c>
      <c r="AO29" s="16">
        <v>11</v>
      </c>
      <c r="AP29" s="19">
        <v>8</v>
      </c>
      <c r="AQ29" s="17">
        <f t="shared" si="20"/>
        <v>108134</v>
      </c>
      <c r="AR29" s="16">
        <v>1062.17</v>
      </c>
      <c r="AS29" s="16"/>
      <c r="AT29" s="17">
        <f t="shared" si="21"/>
        <v>1062.17</v>
      </c>
      <c r="AU29" s="16">
        <v>11</v>
      </c>
      <c r="AV29" s="19">
        <v>0</v>
      </c>
      <c r="AW29" s="17">
        <f t="shared" si="22"/>
        <v>0</v>
      </c>
      <c r="AX29" s="17">
        <f t="shared" si="23"/>
        <v>108134</v>
      </c>
      <c r="AY29" s="17">
        <f t="shared" si="24"/>
        <v>1946</v>
      </c>
      <c r="AZ29" s="17">
        <f t="shared" si="25"/>
        <v>110080</v>
      </c>
      <c r="BA29" s="17">
        <f t="shared" si="26"/>
        <v>5504</v>
      </c>
      <c r="BB29" s="17">
        <f t="shared" si="27"/>
        <v>104576</v>
      </c>
    </row>
    <row r="30" spans="1:54">
      <c r="A30" s="18" t="s">
        <v>61</v>
      </c>
      <c r="B30" s="19">
        <v>78069</v>
      </c>
      <c r="C30" s="19">
        <v>86027</v>
      </c>
      <c r="D30" s="16">
        <v>1126.4000000000001</v>
      </c>
      <c r="E30" s="16"/>
      <c r="F30" s="17">
        <f t="shared" si="1"/>
        <v>1126.4000000000001</v>
      </c>
      <c r="G30" s="16">
        <v>11</v>
      </c>
      <c r="H30" s="19">
        <v>4</v>
      </c>
      <c r="I30" s="17">
        <f t="shared" si="2"/>
        <v>54067</v>
      </c>
      <c r="J30" s="16">
        <v>1062.17</v>
      </c>
      <c r="K30" s="16"/>
      <c r="L30" s="17">
        <f t="shared" si="3"/>
        <v>1062.17</v>
      </c>
      <c r="M30" s="16">
        <v>11</v>
      </c>
      <c r="N30" s="19">
        <v>1</v>
      </c>
      <c r="O30" s="17">
        <f t="shared" si="4"/>
        <v>12746</v>
      </c>
      <c r="P30" s="17">
        <f t="shared" si="5"/>
        <v>66813</v>
      </c>
      <c r="Q30" s="17">
        <f t="shared" si="6"/>
        <v>1203</v>
      </c>
      <c r="R30" s="17">
        <f t="shared" si="7"/>
        <v>68016</v>
      </c>
      <c r="S30" s="17">
        <f t="shared" si="8"/>
        <v>3401</v>
      </c>
      <c r="T30" s="17">
        <f t="shared" si="9"/>
        <v>64615</v>
      </c>
      <c r="U30" s="16">
        <v>1126.4000000000001</v>
      </c>
      <c r="V30" s="16"/>
      <c r="W30" s="17">
        <f t="shared" si="10"/>
        <v>1126.4000000000001</v>
      </c>
      <c r="X30" s="16">
        <v>11</v>
      </c>
      <c r="Y30" s="19">
        <v>4</v>
      </c>
      <c r="Z30" s="17">
        <f t="shared" si="11"/>
        <v>54067</v>
      </c>
      <c r="AA30" s="16">
        <v>1062.17</v>
      </c>
      <c r="AB30" s="16"/>
      <c r="AC30" s="17">
        <f t="shared" si="12"/>
        <v>1062.17</v>
      </c>
      <c r="AD30" s="16">
        <v>11</v>
      </c>
      <c r="AE30" s="19">
        <v>1</v>
      </c>
      <c r="AF30" s="17">
        <f t="shared" si="13"/>
        <v>12746</v>
      </c>
      <c r="AG30" s="17">
        <f t="shared" si="14"/>
        <v>66813</v>
      </c>
      <c r="AH30" s="17">
        <f t="shared" si="15"/>
        <v>1203</v>
      </c>
      <c r="AI30" s="17">
        <f t="shared" si="16"/>
        <v>68016</v>
      </c>
      <c r="AJ30" s="17">
        <f t="shared" si="17"/>
        <v>3401</v>
      </c>
      <c r="AK30" s="17">
        <f t="shared" si="18"/>
        <v>64615</v>
      </c>
      <c r="AL30" s="16">
        <v>1126.4000000000001</v>
      </c>
      <c r="AM30" s="16"/>
      <c r="AN30" s="17">
        <f t="shared" si="19"/>
        <v>1126.4000000000001</v>
      </c>
      <c r="AO30" s="16">
        <v>11</v>
      </c>
      <c r="AP30" s="19">
        <v>4</v>
      </c>
      <c r="AQ30" s="17">
        <f t="shared" si="20"/>
        <v>54067</v>
      </c>
      <c r="AR30" s="16">
        <v>1062.17</v>
      </c>
      <c r="AS30" s="16"/>
      <c r="AT30" s="17">
        <f t="shared" si="21"/>
        <v>1062.17</v>
      </c>
      <c r="AU30" s="16">
        <v>11</v>
      </c>
      <c r="AV30" s="19">
        <v>1</v>
      </c>
      <c r="AW30" s="17">
        <f t="shared" si="22"/>
        <v>12746</v>
      </c>
      <c r="AX30" s="17">
        <f t="shared" si="23"/>
        <v>66813</v>
      </c>
      <c r="AY30" s="17">
        <f t="shared" si="24"/>
        <v>1203</v>
      </c>
      <c r="AZ30" s="17">
        <f t="shared" si="25"/>
        <v>68016</v>
      </c>
      <c r="BA30" s="17">
        <f t="shared" si="26"/>
        <v>3401</v>
      </c>
      <c r="BB30" s="17">
        <f t="shared" si="27"/>
        <v>64615</v>
      </c>
    </row>
    <row r="31" spans="1:54">
      <c r="A31" s="18" t="s">
        <v>62</v>
      </c>
      <c r="B31" s="19">
        <v>38839</v>
      </c>
      <c r="C31" s="19">
        <v>49561</v>
      </c>
      <c r="D31" s="16">
        <v>1126.4000000000001</v>
      </c>
      <c r="E31" s="16"/>
      <c r="F31" s="17">
        <f t="shared" si="1"/>
        <v>1126.4000000000001</v>
      </c>
      <c r="G31" s="16">
        <v>11</v>
      </c>
      <c r="H31" s="19">
        <v>3</v>
      </c>
      <c r="I31" s="17">
        <f t="shared" si="2"/>
        <v>40550</v>
      </c>
      <c r="J31" s="16">
        <v>1062.17</v>
      </c>
      <c r="K31" s="16"/>
      <c r="L31" s="17">
        <f t="shared" si="3"/>
        <v>1062.17</v>
      </c>
      <c r="M31" s="16">
        <v>11</v>
      </c>
      <c r="N31" s="19">
        <v>0</v>
      </c>
      <c r="O31" s="17">
        <f t="shared" si="4"/>
        <v>0</v>
      </c>
      <c r="P31" s="17">
        <f t="shared" si="5"/>
        <v>40550</v>
      </c>
      <c r="Q31" s="17">
        <f t="shared" si="6"/>
        <v>730</v>
      </c>
      <c r="R31" s="17">
        <f t="shared" si="7"/>
        <v>41280</v>
      </c>
      <c r="S31" s="17">
        <f t="shared" si="8"/>
        <v>2064</v>
      </c>
      <c r="T31" s="17">
        <f t="shared" si="9"/>
        <v>39216</v>
      </c>
      <c r="U31" s="16">
        <v>1126.4000000000001</v>
      </c>
      <c r="V31" s="16"/>
      <c r="W31" s="17">
        <f t="shared" si="10"/>
        <v>1126.4000000000001</v>
      </c>
      <c r="X31" s="16">
        <v>11</v>
      </c>
      <c r="Y31" s="19">
        <v>3</v>
      </c>
      <c r="Z31" s="17">
        <f t="shared" si="11"/>
        <v>40550</v>
      </c>
      <c r="AA31" s="16">
        <v>1062.17</v>
      </c>
      <c r="AB31" s="16"/>
      <c r="AC31" s="17">
        <f t="shared" si="12"/>
        <v>1062.17</v>
      </c>
      <c r="AD31" s="16">
        <v>11</v>
      </c>
      <c r="AE31" s="19">
        <v>0</v>
      </c>
      <c r="AF31" s="17">
        <f t="shared" si="13"/>
        <v>0</v>
      </c>
      <c r="AG31" s="17">
        <f t="shared" si="14"/>
        <v>40550</v>
      </c>
      <c r="AH31" s="17">
        <f t="shared" si="15"/>
        <v>730</v>
      </c>
      <c r="AI31" s="17">
        <f t="shared" si="16"/>
        <v>41280</v>
      </c>
      <c r="AJ31" s="17">
        <f t="shared" si="17"/>
        <v>2064</v>
      </c>
      <c r="AK31" s="17">
        <f t="shared" si="18"/>
        <v>39216</v>
      </c>
      <c r="AL31" s="16">
        <v>1126.4000000000001</v>
      </c>
      <c r="AM31" s="16"/>
      <c r="AN31" s="17">
        <f t="shared" si="19"/>
        <v>1126.4000000000001</v>
      </c>
      <c r="AO31" s="16">
        <v>11</v>
      </c>
      <c r="AP31" s="19">
        <v>3</v>
      </c>
      <c r="AQ31" s="17">
        <f t="shared" si="20"/>
        <v>40550</v>
      </c>
      <c r="AR31" s="16">
        <v>1062.17</v>
      </c>
      <c r="AS31" s="16"/>
      <c r="AT31" s="17">
        <f t="shared" si="21"/>
        <v>1062.17</v>
      </c>
      <c r="AU31" s="16">
        <v>11</v>
      </c>
      <c r="AV31" s="19">
        <v>0</v>
      </c>
      <c r="AW31" s="17">
        <f t="shared" si="22"/>
        <v>0</v>
      </c>
      <c r="AX31" s="17">
        <f t="shared" si="23"/>
        <v>40550</v>
      </c>
      <c r="AY31" s="17">
        <f t="shared" si="24"/>
        <v>730</v>
      </c>
      <c r="AZ31" s="17">
        <f t="shared" si="25"/>
        <v>41280</v>
      </c>
      <c r="BA31" s="17">
        <f t="shared" si="26"/>
        <v>2064</v>
      </c>
      <c r="BB31" s="17">
        <f t="shared" si="27"/>
        <v>39216</v>
      </c>
    </row>
    <row r="32" spans="1:54">
      <c r="A32" s="18" t="s">
        <v>63</v>
      </c>
      <c r="B32" s="19">
        <v>142705</v>
      </c>
      <c r="C32" s="19">
        <v>173468</v>
      </c>
      <c r="D32" s="16">
        <v>1126.4000000000001</v>
      </c>
      <c r="E32" s="16"/>
      <c r="F32" s="17">
        <f t="shared" si="1"/>
        <v>1126.4000000000001</v>
      </c>
      <c r="G32" s="16">
        <v>11</v>
      </c>
      <c r="H32" s="19">
        <v>9</v>
      </c>
      <c r="I32" s="17">
        <f t="shared" si="2"/>
        <v>121651</v>
      </c>
      <c r="J32" s="16">
        <v>1062.17</v>
      </c>
      <c r="K32" s="16"/>
      <c r="L32" s="17">
        <f t="shared" si="3"/>
        <v>1062.17</v>
      </c>
      <c r="M32" s="16">
        <v>11</v>
      </c>
      <c r="N32" s="19">
        <v>0</v>
      </c>
      <c r="O32" s="17">
        <f t="shared" si="4"/>
        <v>0</v>
      </c>
      <c r="P32" s="17">
        <f t="shared" si="5"/>
        <v>121651</v>
      </c>
      <c r="Q32" s="17">
        <f t="shared" si="6"/>
        <v>2190</v>
      </c>
      <c r="R32" s="17">
        <f t="shared" si="7"/>
        <v>123841</v>
      </c>
      <c r="S32" s="17">
        <f t="shared" si="8"/>
        <v>6192</v>
      </c>
      <c r="T32" s="17">
        <f t="shared" si="9"/>
        <v>117649</v>
      </c>
      <c r="U32" s="16">
        <v>1126.4000000000001</v>
      </c>
      <c r="V32" s="16"/>
      <c r="W32" s="17">
        <f t="shared" si="10"/>
        <v>1126.4000000000001</v>
      </c>
      <c r="X32" s="16">
        <v>11</v>
      </c>
      <c r="Y32" s="19">
        <v>9</v>
      </c>
      <c r="Z32" s="17">
        <f t="shared" si="11"/>
        <v>121651</v>
      </c>
      <c r="AA32" s="16">
        <v>1062.17</v>
      </c>
      <c r="AB32" s="16"/>
      <c r="AC32" s="17">
        <f t="shared" si="12"/>
        <v>1062.17</v>
      </c>
      <c r="AD32" s="16">
        <v>11</v>
      </c>
      <c r="AE32" s="19">
        <v>0</v>
      </c>
      <c r="AF32" s="17">
        <f t="shared" si="13"/>
        <v>0</v>
      </c>
      <c r="AG32" s="17">
        <f t="shared" si="14"/>
        <v>121651</v>
      </c>
      <c r="AH32" s="17">
        <f t="shared" si="15"/>
        <v>2190</v>
      </c>
      <c r="AI32" s="17">
        <f t="shared" si="16"/>
        <v>123841</v>
      </c>
      <c r="AJ32" s="17">
        <f t="shared" si="17"/>
        <v>6192</v>
      </c>
      <c r="AK32" s="17">
        <f t="shared" si="18"/>
        <v>117649</v>
      </c>
      <c r="AL32" s="16">
        <v>1126.4000000000001</v>
      </c>
      <c r="AM32" s="16"/>
      <c r="AN32" s="17">
        <f t="shared" si="19"/>
        <v>1126.4000000000001</v>
      </c>
      <c r="AO32" s="16">
        <v>11</v>
      </c>
      <c r="AP32" s="19">
        <v>9</v>
      </c>
      <c r="AQ32" s="17">
        <f t="shared" si="20"/>
        <v>121651</v>
      </c>
      <c r="AR32" s="16">
        <v>1062.17</v>
      </c>
      <c r="AS32" s="16"/>
      <c r="AT32" s="17">
        <f t="shared" si="21"/>
        <v>1062.17</v>
      </c>
      <c r="AU32" s="16">
        <v>11</v>
      </c>
      <c r="AV32" s="19">
        <v>0</v>
      </c>
      <c r="AW32" s="17">
        <f t="shared" si="22"/>
        <v>0</v>
      </c>
      <c r="AX32" s="17">
        <f t="shared" si="23"/>
        <v>121651</v>
      </c>
      <c r="AY32" s="17">
        <f t="shared" si="24"/>
        <v>2190</v>
      </c>
      <c r="AZ32" s="17">
        <f t="shared" si="25"/>
        <v>123841</v>
      </c>
      <c r="BA32" s="17">
        <f t="shared" si="26"/>
        <v>6192</v>
      </c>
      <c r="BB32" s="17">
        <f t="shared" si="27"/>
        <v>117649</v>
      </c>
    </row>
    <row r="33" spans="1:54">
      <c r="A33" s="18" t="s">
        <v>64</v>
      </c>
      <c r="B33" s="19">
        <v>13626</v>
      </c>
      <c r="C33" s="19">
        <v>48856</v>
      </c>
      <c r="D33" s="16">
        <v>1126.4000000000001</v>
      </c>
      <c r="E33" s="16"/>
      <c r="F33" s="17">
        <f t="shared" si="1"/>
        <v>1126.4000000000001</v>
      </c>
      <c r="G33" s="16">
        <v>11</v>
      </c>
      <c r="H33" s="19">
        <v>1</v>
      </c>
      <c r="I33" s="17">
        <f t="shared" si="2"/>
        <v>13517</v>
      </c>
      <c r="J33" s="16">
        <v>1062.17</v>
      </c>
      <c r="K33" s="16"/>
      <c r="L33" s="17">
        <f t="shared" si="3"/>
        <v>1062.17</v>
      </c>
      <c r="M33" s="16">
        <v>11</v>
      </c>
      <c r="N33" s="19">
        <v>0</v>
      </c>
      <c r="O33" s="17">
        <f t="shared" si="4"/>
        <v>0</v>
      </c>
      <c r="P33" s="17">
        <f t="shared" si="5"/>
        <v>13517</v>
      </c>
      <c r="Q33" s="17">
        <f t="shared" si="6"/>
        <v>243</v>
      </c>
      <c r="R33" s="17">
        <f t="shared" si="7"/>
        <v>13760</v>
      </c>
      <c r="S33" s="17">
        <f t="shared" si="8"/>
        <v>688</v>
      </c>
      <c r="T33" s="17">
        <f t="shared" si="9"/>
        <v>13072</v>
      </c>
      <c r="U33" s="16">
        <v>1126.4000000000001</v>
      </c>
      <c r="V33" s="16"/>
      <c r="W33" s="17">
        <f t="shared" si="10"/>
        <v>1126.4000000000001</v>
      </c>
      <c r="X33" s="16">
        <v>11</v>
      </c>
      <c r="Y33" s="19">
        <v>1</v>
      </c>
      <c r="Z33" s="17">
        <f t="shared" si="11"/>
        <v>13517</v>
      </c>
      <c r="AA33" s="16">
        <v>1062.17</v>
      </c>
      <c r="AB33" s="16"/>
      <c r="AC33" s="17">
        <f t="shared" si="12"/>
        <v>1062.17</v>
      </c>
      <c r="AD33" s="16">
        <v>11</v>
      </c>
      <c r="AE33" s="19">
        <v>0</v>
      </c>
      <c r="AF33" s="17">
        <f t="shared" si="13"/>
        <v>0</v>
      </c>
      <c r="AG33" s="17">
        <f t="shared" si="14"/>
        <v>13517</v>
      </c>
      <c r="AH33" s="17">
        <f t="shared" si="15"/>
        <v>243</v>
      </c>
      <c r="AI33" s="17">
        <f t="shared" si="16"/>
        <v>13760</v>
      </c>
      <c r="AJ33" s="17">
        <f t="shared" si="17"/>
        <v>688</v>
      </c>
      <c r="AK33" s="17">
        <f t="shared" si="18"/>
        <v>13072</v>
      </c>
      <c r="AL33" s="16">
        <v>1126.4000000000001</v>
      </c>
      <c r="AM33" s="16"/>
      <c r="AN33" s="17">
        <f t="shared" si="19"/>
        <v>1126.4000000000001</v>
      </c>
      <c r="AO33" s="16">
        <v>11</v>
      </c>
      <c r="AP33" s="19">
        <v>1</v>
      </c>
      <c r="AQ33" s="17">
        <f t="shared" si="20"/>
        <v>13517</v>
      </c>
      <c r="AR33" s="16">
        <v>1062.17</v>
      </c>
      <c r="AS33" s="16"/>
      <c r="AT33" s="17">
        <f t="shared" si="21"/>
        <v>1062.17</v>
      </c>
      <c r="AU33" s="16">
        <v>11</v>
      </c>
      <c r="AV33" s="19">
        <v>0</v>
      </c>
      <c r="AW33" s="17">
        <f t="shared" si="22"/>
        <v>0</v>
      </c>
      <c r="AX33" s="17">
        <f t="shared" si="23"/>
        <v>13517</v>
      </c>
      <c r="AY33" s="17">
        <f t="shared" si="24"/>
        <v>243</v>
      </c>
      <c r="AZ33" s="17">
        <f t="shared" si="25"/>
        <v>13760</v>
      </c>
      <c r="BA33" s="17">
        <f t="shared" si="26"/>
        <v>688</v>
      </c>
      <c r="BB33" s="17">
        <f t="shared" si="27"/>
        <v>13072</v>
      </c>
    </row>
    <row r="34" spans="1:54">
      <c r="A34" s="18" t="s">
        <v>65</v>
      </c>
      <c r="B34" s="19">
        <v>172348</v>
      </c>
      <c r="C34" s="19">
        <v>173468</v>
      </c>
      <c r="D34" s="16">
        <v>1126.4000000000001</v>
      </c>
      <c r="E34" s="16"/>
      <c r="F34" s="17">
        <f t="shared" si="1"/>
        <v>1126.4000000000001</v>
      </c>
      <c r="G34" s="16">
        <v>11</v>
      </c>
      <c r="H34" s="19">
        <v>13</v>
      </c>
      <c r="I34" s="17">
        <f t="shared" si="2"/>
        <v>175718</v>
      </c>
      <c r="J34" s="16">
        <v>1062.17</v>
      </c>
      <c r="K34" s="16"/>
      <c r="L34" s="17">
        <f t="shared" si="3"/>
        <v>1062.17</v>
      </c>
      <c r="M34" s="16">
        <v>11</v>
      </c>
      <c r="N34" s="19">
        <v>0</v>
      </c>
      <c r="O34" s="17">
        <f t="shared" si="4"/>
        <v>0</v>
      </c>
      <c r="P34" s="17">
        <f t="shared" si="5"/>
        <v>175718</v>
      </c>
      <c r="Q34" s="17">
        <f t="shared" si="6"/>
        <v>3163</v>
      </c>
      <c r="R34" s="17">
        <f t="shared" si="7"/>
        <v>178881</v>
      </c>
      <c r="S34" s="17">
        <f t="shared" si="8"/>
        <v>8944</v>
      </c>
      <c r="T34" s="17">
        <f t="shared" si="9"/>
        <v>169937</v>
      </c>
      <c r="U34" s="16">
        <v>1126.4000000000001</v>
      </c>
      <c r="V34" s="16"/>
      <c r="W34" s="17">
        <f t="shared" si="10"/>
        <v>1126.4000000000001</v>
      </c>
      <c r="X34" s="16">
        <v>11</v>
      </c>
      <c r="Y34" s="19">
        <v>13</v>
      </c>
      <c r="Z34" s="17">
        <f t="shared" si="11"/>
        <v>175718</v>
      </c>
      <c r="AA34" s="16">
        <v>1062.17</v>
      </c>
      <c r="AB34" s="16"/>
      <c r="AC34" s="17">
        <f t="shared" si="12"/>
        <v>1062.17</v>
      </c>
      <c r="AD34" s="16">
        <v>11</v>
      </c>
      <c r="AE34" s="19">
        <v>0</v>
      </c>
      <c r="AF34" s="17">
        <f t="shared" si="13"/>
        <v>0</v>
      </c>
      <c r="AG34" s="17">
        <f t="shared" si="14"/>
        <v>175718</v>
      </c>
      <c r="AH34" s="17">
        <f t="shared" si="15"/>
        <v>3163</v>
      </c>
      <c r="AI34" s="17">
        <f t="shared" si="16"/>
        <v>178881</v>
      </c>
      <c r="AJ34" s="17">
        <f t="shared" si="17"/>
        <v>8944</v>
      </c>
      <c r="AK34" s="17">
        <f t="shared" si="18"/>
        <v>169937</v>
      </c>
      <c r="AL34" s="16">
        <v>1126.4000000000001</v>
      </c>
      <c r="AM34" s="16"/>
      <c r="AN34" s="17">
        <f t="shared" si="19"/>
        <v>1126.4000000000001</v>
      </c>
      <c r="AO34" s="16">
        <v>11</v>
      </c>
      <c r="AP34" s="19">
        <v>13</v>
      </c>
      <c r="AQ34" s="17">
        <f t="shared" si="20"/>
        <v>175718</v>
      </c>
      <c r="AR34" s="16">
        <v>1062.17</v>
      </c>
      <c r="AS34" s="16"/>
      <c r="AT34" s="17">
        <f t="shared" si="21"/>
        <v>1062.17</v>
      </c>
      <c r="AU34" s="16">
        <v>11</v>
      </c>
      <c r="AV34" s="19">
        <v>0</v>
      </c>
      <c r="AW34" s="17">
        <f t="shared" si="22"/>
        <v>0</v>
      </c>
      <c r="AX34" s="17">
        <f t="shared" si="23"/>
        <v>175718</v>
      </c>
      <c r="AY34" s="17">
        <f t="shared" si="24"/>
        <v>3163</v>
      </c>
      <c r="AZ34" s="17">
        <f t="shared" si="25"/>
        <v>178881</v>
      </c>
      <c r="BA34" s="17">
        <f t="shared" si="26"/>
        <v>8944</v>
      </c>
      <c r="BB34" s="17">
        <f t="shared" si="27"/>
        <v>169937</v>
      </c>
    </row>
    <row r="35" spans="1:54">
      <c r="A35" s="18" t="s">
        <v>66</v>
      </c>
      <c r="B35" s="19">
        <v>31567</v>
      </c>
      <c r="C35" s="19">
        <v>37172</v>
      </c>
      <c r="D35" s="16">
        <v>1126.4000000000001</v>
      </c>
      <c r="E35" s="16"/>
      <c r="F35" s="17">
        <f t="shared" si="1"/>
        <v>1126.4000000000001</v>
      </c>
      <c r="G35" s="16">
        <v>11</v>
      </c>
      <c r="H35" s="19">
        <v>1</v>
      </c>
      <c r="I35" s="17">
        <f t="shared" si="2"/>
        <v>13517</v>
      </c>
      <c r="J35" s="16">
        <v>1062.17</v>
      </c>
      <c r="K35" s="16"/>
      <c r="L35" s="17">
        <f t="shared" si="3"/>
        <v>1062.17</v>
      </c>
      <c r="M35" s="16">
        <v>11</v>
      </c>
      <c r="N35" s="19">
        <v>0</v>
      </c>
      <c r="O35" s="17">
        <f t="shared" si="4"/>
        <v>0</v>
      </c>
      <c r="P35" s="17">
        <f t="shared" si="5"/>
        <v>13517</v>
      </c>
      <c r="Q35" s="17">
        <f t="shared" si="6"/>
        <v>243</v>
      </c>
      <c r="R35" s="17">
        <f t="shared" si="7"/>
        <v>13760</v>
      </c>
      <c r="S35" s="17">
        <f t="shared" si="8"/>
        <v>688</v>
      </c>
      <c r="T35" s="17">
        <f t="shared" si="9"/>
        <v>13072</v>
      </c>
      <c r="U35" s="16">
        <v>1126.4000000000001</v>
      </c>
      <c r="V35" s="16"/>
      <c r="W35" s="17">
        <f t="shared" si="10"/>
        <v>1126.4000000000001</v>
      </c>
      <c r="X35" s="16">
        <v>11</v>
      </c>
      <c r="Y35" s="19">
        <v>1</v>
      </c>
      <c r="Z35" s="17">
        <f t="shared" si="11"/>
        <v>13517</v>
      </c>
      <c r="AA35" s="16">
        <v>1062.17</v>
      </c>
      <c r="AB35" s="16"/>
      <c r="AC35" s="17">
        <f t="shared" si="12"/>
        <v>1062.17</v>
      </c>
      <c r="AD35" s="16">
        <v>11</v>
      </c>
      <c r="AE35" s="19">
        <v>0</v>
      </c>
      <c r="AF35" s="17">
        <f t="shared" si="13"/>
        <v>0</v>
      </c>
      <c r="AG35" s="17">
        <f t="shared" si="14"/>
        <v>13517</v>
      </c>
      <c r="AH35" s="17">
        <f t="shared" si="15"/>
        <v>243</v>
      </c>
      <c r="AI35" s="17">
        <f t="shared" si="16"/>
        <v>13760</v>
      </c>
      <c r="AJ35" s="17">
        <f t="shared" si="17"/>
        <v>688</v>
      </c>
      <c r="AK35" s="17">
        <f t="shared" si="18"/>
        <v>13072</v>
      </c>
      <c r="AL35" s="16">
        <v>1126.4000000000001</v>
      </c>
      <c r="AM35" s="16"/>
      <c r="AN35" s="17">
        <f t="shared" si="19"/>
        <v>1126.4000000000001</v>
      </c>
      <c r="AO35" s="16">
        <v>11</v>
      </c>
      <c r="AP35" s="19">
        <v>1</v>
      </c>
      <c r="AQ35" s="17">
        <f t="shared" si="20"/>
        <v>13517</v>
      </c>
      <c r="AR35" s="16">
        <v>1062.17</v>
      </c>
      <c r="AS35" s="16"/>
      <c r="AT35" s="17">
        <f t="shared" si="21"/>
        <v>1062.17</v>
      </c>
      <c r="AU35" s="16">
        <v>11</v>
      </c>
      <c r="AV35" s="19">
        <v>0</v>
      </c>
      <c r="AW35" s="17">
        <f t="shared" si="22"/>
        <v>0</v>
      </c>
      <c r="AX35" s="17">
        <f t="shared" si="23"/>
        <v>13517</v>
      </c>
      <c r="AY35" s="17">
        <f t="shared" si="24"/>
        <v>243</v>
      </c>
      <c r="AZ35" s="17">
        <f t="shared" si="25"/>
        <v>13760</v>
      </c>
      <c r="BA35" s="17">
        <f t="shared" si="26"/>
        <v>688</v>
      </c>
      <c r="BB35" s="17">
        <f t="shared" si="27"/>
        <v>13072</v>
      </c>
    </row>
    <row r="36" spans="1:54">
      <c r="A36" s="18" t="s">
        <v>67</v>
      </c>
      <c r="B36" s="19">
        <v>12793</v>
      </c>
      <c r="C36" s="19">
        <v>12391</v>
      </c>
      <c r="D36" s="16">
        <v>1126.4000000000001</v>
      </c>
      <c r="E36" s="16"/>
      <c r="F36" s="17">
        <f t="shared" si="1"/>
        <v>1126.4000000000001</v>
      </c>
      <c r="G36" s="16">
        <v>11</v>
      </c>
      <c r="H36" s="19">
        <v>0</v>
      </c>
      <c r="I36" s="17">
        <f t="shared" si="2"/>
        <v>0</v>
      </c>
      <c r="J36" s="16">
        <v>1062.17</v>
      </c>
      <c r="K36" s="16"/>
      <c r="L36" s="17">
        <f t="shared" si="3"/>
        <v>1062.17</v>
      </c>
      <c r="M36" s="16">
        <v>11</v>
      </c>
      <c r="N36" s="19">
        <v>0</v>
      </c>
      <c r="O36" s="17">
        <f t="shared" si="4"/>
        <v>0</v>
      </c>
      <c r="P36" s="17">
        <f t="shared" si="5"/>
        <v>0</v>
      </c>
      <c r="Q36" s="17">
        <f t="shared" si="6"/>
        <v>0</v>
      </c>
      <c r="R36" s="17">
        <f t="shared" si="7"/>
        <v>0</v>
      </c>
      <c r="S36" s="17">
        <f t="shared" si="8"/>
        <v>0</v>
      </c>
      <c r="T36" s="17">
        <f t="shared" si="9"/>
        <v>0</v>
      </c>
      <c r="U36" s="16">
        <v>1126.4000000000001</v>
      </c>
      <c r="V36" s="16"/>
      <c r="W36" s="17">
        <f t="shared" si="10"/>
        <v>1126.4000000000001</v>
      </c>
      <c r="X36" s="16">
        <v>11</v>
      </c>
      <c r="Y36" s="19">
        <v>0</v>
      </c>
      <c r="Z36" s="17">
        <f t="shared" si="11"/>
        <v>0</v>
      </c>
      <c r="AA36" s="16">
        <v>1062.17</v>
      </c>
      <c r="AB36" s="16"/>
      <c r="AC36" s="17">
        <f t="shared" si="12"/>
        <v>1062.17</v>
      </c>
      <c r="AD36" s="16">
        <v>11</v>
      </c>
      <c r="AE36" s="19">
        <v>0</v>
      </c>
      <c r="AF36" s="17">
        <f t="shared" si="13"/>
        <v>0</v>
      </c>
      <c r="AG36" s="17">
        <f t="shared" si="14"/>
        <v>0</v>
      </c>
      <c r="AH36" s="17">
        <f t="shared" si="15"/>
        <v>0</v>
      </c>
      <c r="AI36" s="17">
        <f t="shared" si="16"/>
        <v>0</v>
      </c>
      <c r="AJ36" s="17">
        <f t="shared" si="17"/>
        <v>0</v>
      </c>
      <c r="AK36" s="17">
        <f t="shared" si="18"/>
        <v>0</v>
      </c>
      <c r="AL36" s="16">
        <v>1126.4000000000001</v>
      </c>
      <c r="AM36" s="16"/>
      <c r="AN36" s="17">
        <f t="shared" si="19"/>
        <v>1126.4000000000001</v>
      </c>
      <c r="AO36" s="16">
        <v>11</v>
      </c>
      <c r="AP36" s="19">
        <v>0</v>
      </c>
      <c r="AQ36" s="17">
        <f t="shared" si="20"/>
        <v>0</v>
      </c>
      <c r="AR36" s="16">
        <v>1062.17</v>
      </c>
      <c r="AS36" s="16"/>
      <c r="AT36" s="17">
        <f t="shared" si="21"/>
        <v>1062.17</v>
      </c>
      <c r="AU36" s="16">
        <v>11</v>
      </c>
      <c r="AV36" s="19">
        <v>0</v>
      </c>
      <c r="AW36" s="17">
        <f t="shared" si="22"/>
        <v>0</v>
      </c>
      <c r="AX36" s="17">
        <f t="shared" si="23"/>
        <v>0</v>
      </c>
      <c r="AY36" s="17">
        <f t="shared" si="24"/>
        <v>0</v>
      </c>
      <c r="AZ36" s="17">
        <f t="shared" si="25"/>
        <v>0</v>
      </c>
      <c r="BA36" s="17">
        <f t="shared" si="26"/>
        <v>0</v>
      </c>
      <c r="BB36" s="17">
        <f t="shared" si="27"/>
        <v>0</v>
      </c>
    </row>
    <row r="37" spans="1:54">
      <c r="A37" s="18" t="s">
        <v>68</v>
      </c>
      <c r="B37" s="19">
        <v>51167</v>
      </c>
      <c r="C37" s="19">
        <v>59834</v>
      </c>
      <c r="D37" s="16">
        <v>1126.4000000000001</v>
      </c>
      <c r="E37" s="16"/>
      <c r="F37" s="17">
        <f t="shared" si="1"/>
        <v>1126.4000000000001</v>
      </c>
      <c r="G37" s="16">
        <v>11</v>
      </c>
      <c r="H37" s="19">
        <v>2</v>
      </c>
      <c r="I37" s="17">
        <f t="shared" si="2"/>
        <v>27034</v>
      </c>
      <c r="J37" s="16">
        <v>1062.17</v>
      </c>
      <c r="K37" s="16"/>
      <c r="L37" s="17">
        <f t="shared" si="3"/>
        <v>1062.17</v>
      </c>
      <c r="M37" s="16">
        <v>11</v>
      </c>
      <c r="N37" s="19">
        <v>1</v>
      </c>
      <c r="O37" s="17">
        <f t="shared" si="4"/>
        <v>12746</v>
      </c>
      <c r="P37" s="17">
        <f t="shared" si="5"/>
        <v>39780</v>
      </c>
      <c r="Q37" s="17">
        <f t="shared" si="6"/>
        <v>716</v>
      </c>
      <c r="R37" s="17">
        <f t="shared" si="7"/>
        <v>40496</v>
      </c>
      <c r="S37" s="17">
        <f t="shared" si="8"/>
        <v>2025</v>
      </c>
      <c r="T37" s="17">
        <f t="shared" si="9"/>
        <v>38471</v>
      </c>
      <c r="U37" s="16">
        <v>1126.4000000000001</v>
      </c>
      <c r="V37" s="16"/>
      <c r="W37" s="17">
        <f t="shared" si="10"/>
        <v>1126.4000000000001</v>
      </c>
      <c r="X37" s="16">
        <v>11</v>
      </c>
      <c r="Y37" s="19">
        <v>2</v>
      </c>
      <c r="Z37" s="17">
        <f t="shared" si="11"/>
        <v>27034</v>
      </c>
      <c r="AA37" s="16">
        <v>1062.17</v>
      </c>
      <c r="AB37" s="16"/>
      <c r="AC37" s="17">
        <f t="shared" si="12"/>
        <v>1062.17</v>
      </c>
      <c r="AD37" s="16">
        <v>11</v>
      </c>
      <c r="AE37" s="19">
        <v>1</v>
      </c>
      <c r="AF37" s="17">
        <f t="shared" si="13"/>
        <v>12746</v>
      </c>
      <c r="AG37" s="17">
        <f t="shared" si="14"/>
        <v>39780</v>
      </c>
      <c r="AH37" s="17">
        <f t="shared" si="15"/>
        <v>716</v>
      </c>
      <c r="AI37" s="17">
        <f t="shared" si="16"/>
        <v>40496</v>
      </c>
      <c r="AJ37" s="17">
        <f t="shared" si="17"/>
        <v>2025</v>
      </c>
      <c r="AK37" s="17">
        <f t="shared" si="18"/>
        <v>38471</v>
      </c>
      <c r="AL37" s="16">
        <v>1126.4000000000001</v>
      </c>
      <c r="AM37" s="16"/>
      <c r="AN37" s="17">
        <f t="shared" si="19"/>
        <v>1126.4000000000001</v>
      </c>
      <c r="AO37" s="16">
        <v>11</v>
      </c>
      <c r="AP37" s="19">
        <v>2</v>
      </c>
      <c r="AQ37" s="17">
        <f t="shared" si="20"/>
        <v>27034</v>
      </c>
      <c r="AR37" s="16">
        <v>1062.17</v>
      </c>
      <c r="AS37" s="16"/>
      <c r="AT37" s="17">
        <f t="shared" si="21"/>
        <v>1062.17</v>
      </c>
      <c r="AU37" s="16">
        <v>11</v>
      </c>
      <c r="AV37" s="19">
        <v>1</v>
      </c>
      <c r="AW37" s="17">
        <f t="shared" si="22"/>
        <v>12746</v>
      </c>
      <c r="AX37" s="17">
        <f t="shared" si="23"/>
        <v>39780</v>
      </c>
      <c r="AY37" s="17">
        <f t="shared" si="24"/>
        <v>716</v>
      </c>
      <c r="AZ37" s="17">
        <f t="shared" si="25"/>
        <v>40496</v>
      </c>
      <c r="BA37" s="17">
        <f t="shared" si="26"/>
        <v>2025</v>
      </c>
      <c r="BB37" s="17">
        <f t="shared" si="27"/>
        <v>38471</v>
      </c>
    </row>
    <row r="38" spans="1:54">
      <c r="A38" s="18" t="s">
        <v>69</v>
      </c>
      <c r="B38" s="19">
        <v>998665</v>
      </c>
      <c r="C38" s="19">
        <v>1372522</v>
      </c>
      <c r="D38" s="16">
        <v>1126.4000000000001</v>
      </c>
      <c r="E38" s="16"/>
      <c r="F38" s="17">
        <f t="shared" si="1"/>
        <v>1126.4000000000001</v>
      </c>
      <c r="G38" s="16">
        <v>11</v>
      </c>
      <c r="H38" s="19">
        <v>67</v>
      </c>
      <c r="I38" s="17">
        <f t="shared" si="2"/>
        <v>905626</v>
      </c>
      <c r="J38" s="16">
        <v>1062.17</v>
      </c>
      <c r="K38" s="16"/>
      <c r="L38" s="17">
        <f t="shared" si="3"/>
        <v>1062.17</v>
      </c>
      <c r="M38" s="16">
        <v>11</v>
      </c>
      <c r="N38" s="19">
        <v>2</v>
      </c>
      <c r="O38" s="17">
        <f t="shared" si="4"/>
        <v>25492</v>
      </c>
      <c r="P38" s="17">
        <f t="shared" si="5"/>
        <v>931118</v>
      </c>
      <c r="Q38" s="17">
        <f t="shared" si="6"/>
        <v>16760</v>
      </c>
      <c r="R38" s="17">
        <f t="shared" si="7"/>
        <v>947878</v>
      </c>
      <c r="S38" s="17">
        <f t="shared" si="8"/>
        <v>47394</v>
      </c>
      <c r="T38" s="17">
        <f t="shared" si="9"/>
        <v>900484</v>
      </c>
      <c r="U38" s="16">
        <v>1126.4000000000001</v>
      </c>
      <c r="V38" s="16"/>
      <c r="W38" s="17">
        <f t="shared" si="10"/>
        <v>1126.4000000000001</v>
      </c>
      <c r="X38" s="16">
        <v>11</v>
      </c>
      <c r="Y38" s="19">
        <v>67</v>
      </c>
      <c r="Z38" s="17">
        <f t="shared" si="11"/>
        <v>905626</v>
      </c>
      <c r="AA38" s="16">
        <v>1062.17</v>
      </c>
      <c r="AB38" s="16"/>
      <c r="AC38" s="17">
        <f t="shared" si="12"/>
        <v>1062.17</v>
      </c>
      <c r="AD38" s="16">
        <v>11</v>
      </c>
      <c r="AE38" s="19">
        <v>2</v>
      </c>
      <c r="AF38" s="17">
        <f t="shared" si="13"/>
        <v>25492</v>
      </c>
      <c r="AG38" s="17">
        <f t="shared" si="14"/>
        <v>931118</v>
      </c>
      <c r="AH38" s="17">
        <f t="shared" si="15"/>
        <v>16760</v>
      </c>
      <c r="AI38" s="17">
        <f t="shared" si="16"/>
        <v>947878</v>
      </c>
      <c r="AJ38" s="17">
        <f t="shared" si="17"/>
        <v>47394</v>
      </c>
      <c r="AK38" s="17">
        <f t="shared" si="18"/>
        <v>900484</v>
      </c>
      <c r="AL38" s="16">
        <v>1126.4000000000001</v>
      </c>
      <c r="AM38" s="16"/>
      <c r="AN38" s="17">
        <f t="shared" si="19"/>
        <v>1126.4000000000001</v>
      </c>
      <c r="AO38" s="16">
        <v>11</v>
      </c>
      <c r="AP38" s="19">
        <v>67</v>
      </c>
      <c r="AQ38" s="17">
        <f t="shared" si="20"/>
        <v>905626</v>
      </c>
      <c r="AR38" s="16">
        <v>1062.17</v>
      </c>
      <c r="AS38" s="16"/>
      <c r="AT38" s="17">
        <f t="shared" si="21"/>
        <v>1062.17</v>
      </c>
      <c r="AU38" s="16">
        <v>11</v>
      </c>
      <c r="AV38" s="19">
        <v>2</v>
      </c>
      <c r="AW38" s="17">
        <f t="shared" si="22"/>
        <v>25492</v>
      </c>
      <c r="AX38" s="17">
        <f t="shared" si="23"/>
        <v>931118</v>
      </c>
      <c r="AY38" s="17">
        <f t="shared" si="24"/>
        <v>16760</v>
      </c>
      <c r="AZ38" s="17">
        <f t="shared" si="25"/>
        <v>947878</v>
      </c>
      <c r="BA38" s="17">
        <f t="shared" si="26"/>
        <v>47394</v>
      </c>
      <c r="BB38" s="17">
        <f t="shared" si="27"/>
        <v>900484</v>
      </c>
    </row>
    <row r="39" spans="1:54">
      <c r="A39" s="18" t="s">
        <v>70</v>
      </c>
      <c r="B39" s="19">
        <v>2789716</v>
      </c>
      <c r="C39" s="19">
        <v>3629010</v>
      </c>
      <c r="D39" s="16">
        <v>1126.4000000000001</v>
      </c>
      <c r="E39" s="16"/>
      <c r="F39" s="17">
        <f t="shared" si="1"/>
        <v>1126.4000000000001</v>
      </c>
      <c r="G39" s="16">
        <v>11</v>
      </c>
      <c r="H39" s="19">
        <v>203</v>
      </c>
      <c r="I39" s="17">
        <f t="shared" si="2"/>
        <v>2743910</v>
      </c>
      <c r="J39" s="16">
        <v>1062.17</v>
      </c>
      <c r="K39" s="16"/>
      <c r="L39" s="17">
        <f t="shared" si="3"/>
        <v>1062.17</v>
      </c>
      <c r="M39" s="16">
        <v>11</v>
      </c>
      <c r="N39" s="19">
        <v>2</v>
      </c>
      <c r="O39" s="17">
        <f t="shared" si="4"/>
        <v>25492</v>
      </c>
      <c r="P39" s="17">
        <f t="shared" si="5"/>
        <v>2769402</v>
      </c>
      <c r="Q39" s="17">
        <f t="shared" si="6"/>
        <v>49849</v>
      </c>
      <c r="R39" s="17">
        <f t="shared" si="7"/>
        <v>2819251</v>
      </c>
      <c r="S39" s="17">
        <f t="shared" si="8"/>
        <v>140963</v>
      </c>
      <c r="T39" s="17">
        <f t="shared" si="9"/>
        <v>2678288</v>
      </c>
      <c r="U39" s="16">
        <v>1126.4000000000001</v>
      </c>
      <c r="V39" s="16"/>
      <c r="W39" s="17">
        <f t="shared" si="10"/>
        <v>1126.4000000000001</v>
      </c>
      <c r="X39" s="16">
        <v>11</v>
      </c>
      <c r="Y39" s="19">
        <v>203</v>
      </c>
      <c r="Z39" s="17">
        <f t="shared" si="11"/>
        <v>2743910</v>
      </c>
      <c r="AA39" s="16">
        <v>1062.17</v>
      </c>
      <c r="AB39" s="16"/>
      <c r="AC39" s="17">
        <f t="shared" si="12"/>
        <v>1062.17</v>
      </c>
      <c r="AD39" s="16">
        <v>11</v>
      </c>
      <c r="AE39" s="19">
        <v>2</v>
      </c>
      <c r="AF39" s="17">
        <f t="shared" si="13"/>
        <v>25492</v>
      </c>
      <c r="AG39" s="17">
        <f t="shared" si="14"/>
        <v>2769402</v>
      </c>
      <c r="AH39" s="17">
        <f t="shared" si="15"/>
        <v>49849</v>
      </c>
      <c r="AI39" s="17">
        <f t="shared" si="16"/>
        <v>2819251</v>
      </c>
      <c r="AJ39" s="17">
        <f t="shared" si="17"/>
        <v>140963</v>
      </c>
      <c r="AK39" s="17">
        <f t="shared" si="18"/>
        <v>2678288</v>
      </c>
      <c r="AL39" s="16">
        <v>1126.4000000000001</v>
      </c>
      <c r="AM39" s="16"/>
      <c r="AN39" s="17">
        <f t="shared" si="19"/>
        <v>1126.4000000000001</v>
      </c>
      <c r="AO39" s="16">
        <v>11</v>
      </c>
      <c r="AP39" s="19">
        <v>203</v>
      </c>
      <c r="AQ39" s="17">
        <f t="shared" si="20"/>
        <v>2743910</v>
      </c>
      <c r="AR39" s="16">
        <v>1062.17</v>
      </c>
      <c r="AS39" s="16"/>
      <c r="AT39" s="17">
        <f t="shared" si="21"/>
        <v>1062.17</v>
      </c>
      <c r="AU39" s="16">
        <v>11</v>
      </c>
      <c r="AV39" s="19">
        <v>2</v>
      </c>
      <c r="AW39" s="17">
        <f t="shared" si="22"/>
        <v>25492</v>
      </c>
      <c r="AX39" s="17">
        <f t="shared" si="23"/>
        <v>2769402</v>
      </c>
      <c r="AY39" s="17">
        <f t="shared" si="24"/>
        <v>49849</v>
      </c>
      <c r="AZ39" s="17">
        <f t="shared" si="25"/>
        <v>2819251</v>
      </c>
      <c r="BA39" s="17">
        <f t="shared" si="26"/>
        <v>140963</v>
      </c>
      <c r="BB39" s="17">
        <f t="shared" si="27"/>
        <v>2678288</v>
      </c>
    </row>
    <row r="40" spans="1:54">
      <c r="A40" s="18" t="s">
        <v>71</v>
      </c>
      <c r="B40" s="19">
        <v>280839</v>
      </c>
      <c r="C40" s="19">
        <v>309763</v>
      </c>
      <c r="D40" s="16">
        <v>1126.4000000000001</v>
      </c>
      <c r="E40" s="16"/>
      <c r="F40" s="17">
        <f t="shared" si="1"/>
        <v>1126.4000000000001</v>
      </c>
      <c r="G40" s="16">
        <v>11</v>
      </c>
      <c r="H40" s="19">
        <v>21</v>
      </c>
      <c r="I40" s="17">
        <f t="shared" si="2"/>
        <v>283853</v>
      </c>
      <c r="J40" s="16">
        <v>1062.17</v>
      </c>
      <c r="K40" s="16"/>
      <c r="L40" s="17">
        <f t="shared" si="3"/>
        <v>1062.17</v>
      </c>
      <c r="M40" s="16">
        <v>11</v>
      </c>
      <c r="N40" s="19">
        <v>0</v>
      </c>
      <c r="O40" s="17">
        <f t="shared" si="4"/>
        <v>0</v>
      </c>
      <c r="P40" s="17">
        <f t="shared" si="5"/>
        <v>283853</v>
      </c>
      <c r="Q40" s="17">
        <f t="shared" si="6"/>
        <v>5109</v>
      </c>
      <c r="R40" s="17">
        <f t="shared" si="7"/>
        <v>288962</v>
      </c>
      <c r="S40" s="17">
        <f t="shared" si="8"/>
        <v>14448</v>
      </c>
      <c r="T40" s="17">
        <f t="shared" si="9"/>
        <v>274514</v>
      </c>
      <c r="U40" s="16">
        <v>1126.4000000000001</v>
      </c>
      <c r="V40" s="16"/>
      <c r="W40" s="17">
        <f t="shared" si="10"/>
        <v>1126.4000000000001</v>
      </c>
      <c r="X40" s="16">
        <v>11</v>
      </c>
      <c r="Y40" s="19">
        <v>21</v>
      </c>
      <c r="Z40" s="17">
        <f t="shared" si="11"/>
        <v>283853</v>
      </c>
      <c r="AA40" s="16">
        <v>1062.17</v>
      </c>
      <c r="AB40" s="16"/>
      <c r="AC40" s="17">
        <f t="shared" si="12"/>
        <v>1062.17</v>
      </c>
      <c r="AD40" s="16">
        <v>11</v>
      </c>
      <c r="AE40" s="19">
        <v>0</v>
      </c>
      <c r="AF40" s="17">
        <f t="shared" si="13"/>
        <v>0</v>
      </c>
      <c r="AG40" s="17">
        <f t="shared" si="14"/>
        <v>283853</v>
      </c>
      <c r="AH40" s="17">
        <f t="shared" si="15"/>
        <v>5109</v>
      </c>
      <c r="AI40" s="17">
        <f t="shared" si="16"/>
        <v>288962</v>
      </c>
      <c r="AJ40" s="17">
        <f t="shared" si="17"/>
        <v>14448</v>
      </c>
      <c r="AK40" s="17">
        <f t="shared" si="18"/>
        <v>274514</v>
      </c>
      <c r="AL40" s="16">
        <v>1126.4000000000001</v>
      </c>
      <c r="AM40" s="16"/>
      <c r="AN40" s="17">
        <f t="shared" si="19"/>
        <v>1126.4000000000001</v>
      </c>
      <c r="AO40" s="16">
        <v>11</v>
      </c>
      <c r="AP40" s="19">
        <v>21</v>
      </c>
      <c r="AQ40" s="17">
        <f t="shared" si="20"/>
        <v>283853</v>
      </c>
      <c r="AR40" s="16">
        <v>1062.17</v>
      </c>
      <c r="AS40" s="16"/>
      <c r="AT40" s="17">
        <f t="shared" si="21"/>
        <v>1062.17</v>
      </c>
      <c r="AU40" s="16">
        <v>11</v>
      </c>
      <c r="AV40" s="19">
        <v>0</v>
      </c>
      <c r="AW40" s="17">
        <f t="shared" si="22"/>
        <v>0</v>
      </c>
      <c r="AX40" s="17">
        <f t="shared" si="23"/>
        <v>283853</v>
      </c>
      <c r="AY40" s="17">
        <f t="shared" si="24"/>
        <v>5109</v>
      </c>
      <c r="AZ40" s="17">
        <f t="shared" si="25"/>
        <v>288962</v>
      </c>
      <c r="BA40" s="17">
        <f t="shared" si="26"/>
        <v>14448</v>
      </c>
      <c r="BB40" s="17">
        <f t="shared" si="27"/>
        <v>274514</v>
      </c>
    </row>
    <row r="41" spans="1:54">
      <c r="A41" s="18" t="s">
        <v>72</v>
      </c>
      <c r="B41" s="19">
        <v>106690</v>
      </c>
      <c r="C41" s="19">
        <v>111515</v>
      </c>
      <c r="D41" s="16">
        <v>1126.4000000000001</v>
      </c>
      <c r="E41" s="16"/>
      <c r="F41" s="17">
        <f t="shared" si="1"/>
        <v>1126.4000000000001</v>
      </c>
      <c r="G41" s="16">
        <v>11</v>
      </c>
      <c r="H41" s="19">
        <v>8</v>
      </c>
      <c r="I41" s="17">
        <f t="shared" si="2"/>
        <v>108134</v>
      </c>
      <c r="J41" s="16">
        <v>1062.17</v>
      </c>
      <c r="K41" s="16"/>
      <c r="L41" s="17">
        <f t="shared" si="3"/>
        <v>1062.17</v>
      </c>
      <c r="M41" s="16">
        <v>11</v>
      </c>
      <c r="N41" s="19">
        <v>0</v>
      </c>
      <c r="O41" s="17">
        <f t="shared" si="4"/>
        <v>0</v>
      </c>
      <c r="P41" s="17">
        <f t="shared" si="5"/>
        <v>108134</v>
      </c>
      <c r="Q41" s="17">
        <f t="shared" si="6"/>
        <v>1946</v>
      </c>
      <c r="R41" s="17">
        <f t="shared" si="7"/>
        <v>110080</v>
      </c>
      <c r="S41" s="17">
        <f t="shared" si="8"/>
        <v>5504</v>
      </c>
      <c r="T41" s="17">
        <f t="shared" si="9"/>
        <v>104576</v>
      </c>
      <c r="U41" s="16">
        <v>1126.4000000000001</v>
      </c>
      <c r="V41" s="16"/>
      <c r="W41" s="17">
        <f t="shared" si="10"/>
        <v>1126.4000000000001</v>
      </c>
      <c r="X41" s="16">
        <v>11</v>
      </c>
      <c r="Y41" s="19">
        <v>8</v>
      </c>
      <c r="Z41" s="17">
        <f t="shared" si="11"/>
        <v>108134</v>
      </c>
      <c r="AA41" s="16">
        <v>1062.17</v>
      </c>
      <c r="AB41" s="16"/>
      <c r="AC41" s="17">
        <f t="shared" si="12"/>
        <v>1062.17</v>
      </c>
      <c r="AD41" s="16">
        <v>11</v>
      </c>
      <c r="AE41" s="19">
        <v>0</v>
      </c>
      <c r="AF41" s="17">
        <f t="shared" si="13"/>
        <v>0</v>
      </c>
      <c r="AG41" s="17">
        <f t="shared" si="14"/>
        <v>108134</v>
      </c>
      <c r="AH41" s="17">
        <f t="shared" si="15"/>
        <v>1946</v>
      </c>
      <c r="AI41" s="17">
        <f t="shared" si="16"/>
        <v>110080</v>
      </c>
      <c r="AJ41" s="17">
        <f t="shared" si="17"/>
        <v>5504</v>
      </c>
      <c r="AK41" s="17">
        <f t="shared" si="18"/>
        <v>104576</v>
      </c>
      <c r="AL41" s="16">
        <v>1126.4000000000001</v>
      </c>
      <c r="AM41" s="16"/>
      <c r="AN41" s="17">
        <f t="shared" si="19"/>
        <v>1126.4000000000001</v>
      </c>
      <c r="AO41" s="16">
        <v>11</v>
      </c>
      <c r="AP41" s="19">
        <v>8</v>
      </c>
      <c r="AQ41" s="17">
        <f t="shared" si="20"/>
        <v>108134</v>
      </c>
      <c r="AR41" s="16">
        <v>1062.17</v>
      </c>
      <c r="AS41" s="16"/>
      <c r="AT41" s="17">
        <f t="shared" si="21"/>
        <v>1062.17</v>
      </c>
      <c r="AU41" s="16">
        <v>11</v>
      </c>
      <c r="AV41" s="19">
        <v>0</v>
      </c>
      <c r="AW41" s="17">
        <f t="shared" si="22"/>
        <v>0</v>
      </c>
      <c r="AX41" s="17">
        <f t="shared" si="23"/>
        <v>108134</v>
      </c>
      <c r="AY41" s="17">
        <f t="shared" si="24"/>
        <v>1946</v>
      </c>
      <c r="AZ41" s="17">
        <f t="shared" si="25"/>
        <v>110080</v>
      </c>
      <c r="BA41" s="17">
        <f t="shared" si="26"/>
        <v>5504</v>
      </c>
      <c r="BB41" s="17">
        <f t="shared" si="27"/>
        <v>104576</v>
      </c>
    </row>
    <row r="42" spans="1:54">
      <c r="A42" s="18" t="s">
        <v>73</v>
      </c>
      <c r="B42" s="19">
        <v>103649</v>
      </c>
      <c r="C42" s="19">
        <v>135590</v>
      </c>
      <c r="D42" s="16">
        <v>1126.4000000000001</v>
      </c>
      <c r="E42" s="16"/>
      <c r="F42" s="17">
        <f t="shared" si="1"/>
        <v>1126.4000000000001</v>
      </c>
      <c r="G42" s="16">
        <v>11</v>
      </c>
      <c r="H42" s="19">
        <v>6</v>
      </c>
      <c r="I42" s="17">
        <f t="shared" si="2"/>
        <v>81101</v>
      </c>
      <c r="J42" s="16">
        <v>1062.17</v>
      </c>
      <c r="K42" s="16"/>
      <c r="L42" s="17">
        <f t="shared" si="3"/>
        <v>1062.17</v>
      </c>
      <c r="M42" s="16">
        <v>11</v>
      </c>
      <c r="N42" s="19">
        <v>1</v>
      </c>
      <c r="O42" s="17">
        <f t="shared" si="4"/>
        <v>12746</v>
      </c>
      <c r="P42" s="17">
        <f t="shared" si="5"/>
        <v>93847</v>
      </c>
      <c r="Q42" s="17">
        <f t="shared" si="6"/>
        <v>1689</v>
      </c>
      <c r="R42" s="17">
        <f t="shared" si="7"/>
        <v>95536</v>
      </c>
      <c r="S42" s="17">
        <f t="shared" si="8"/>
        <v>4777</v>
      </c>
      <c r="T42" s="17">
        <f t="shared" si="9"/>
        <v>90759</v>
      </c>
      <c r="U42" s="16">
        <v>1126.4000000000001</v>
      </c>
      <c r="V42" s="16"/>
      <c r="W42" s="17">
        <f t="shared" si="10"/>
        <v>1126.4000000000001</v>
      </c>
      <c r="X42" s="16">
        <v>11</v>
      </c>
      <c r="Y42" s="19">
        <v>6</v>
      </c>
      <c r="Z42" s="17">
        <f t="shared" si="11"/>
        <v>81101</v>
      </c>
      <c r="AA42" s="16">
        <v>1062.17</v>
      </c>
      <c r="AB42" s="16"/>
      <c r="AC42" s="17">
        <f t="shared" si="12"/>
        <v>1062.17</v>
      </c>
      <c r="AD42" s="16">
        <v>11</v>
      </c>
      <c r="AE42" s="19">
        <v>1</v>
      </c>
      <c r="AF42" s="17">
        <f t="shared" si="13"/>
        <v>12746</v>
      </c>
      <c r="AG42" s="17">
        <f t="shared" si="14"/>
        <v>93847</v>
      </c>
      <c r="AH42" s="17">
        <f t="shared" si="15"/>
        <v>1689</v>
      </c>
      <c r="AI42" s="17">
        <f t="shared" si="16"/>
        <v>95536</v>
      </c>
      <c r="AJ42" s="17">
        <f t="shared" si="17"/>
        <v>4777</v>
      </c>
      <c r="AK42" s="17">
        <f t="shared" si="18"/>
        <v>90759</v>
      </c>
      <c r="AL42" s="16">
        <v>1126.4000000000001</v>
      </c>
      <c r="AM42" s="16"/>
      <c r="AN42" s="17">
        <f t="shared" si="19"/>
        <v>1126.4000000000001</v>
      </c>
      <c r="AO42" s="16">
        <v>11</v>
      </c>
      <c r="AP42" s="19">
        <v>6</v>
      </c>
      <c r="AQ42" s="17">
        <f t="shared" si="20"/>
        <v>81101</v>
      </c>
      <c r="AR42" s="16">
        <v>1062.17</v>
      </c>
      <c r="AS42" s="16"/>
      <c r="AT42" s="17">
        <f t="shared" si="21"/>
        <v>1062.17</v>
      </c>
      <c r="AU42" s="16">
        <v>11</v>
      </c>
      <c r="AV42" s="19">
        <v>1</v>
      </c>
      <c r="AW42" s="17">
        <f t="shared" si="22"/>
        <v>12746</v>
      </c>
      <c r="AX42" s="17">
        <f t="shared" si="23"/>
        <v>93847</v>
      </c>
      <c r="AY42" s="17">
        <f t="shared" si="24"/>
        <v>1689</v>
      </c>
      <c r="AZ42" s="17">
        <f t="shared" si="25"/>
        <v>95536</v>
      </c>
      <c r="BA42" s="17">
        <f t="shared" si="26"/>
        <v>4777</v>
      </c>
      <c r="BB42" s="17">
        <f t="shared" si="27"/>
        <v>90759</v>
      </c>
    </row>
    <row r="43" spans="1:54">
      <c r="A43" s="18" t="s">
        <v>74</v>
      </c>
      <c r="B43" s="19"/>
      <c r="C43" s="19">
        <v>445894</v>
      </c>
      <c r="D43" s="19"/>
      <c r="E43" s="19"/>
      <c r="F43" s="17"/>
      <c r="G43" s="19"/>
      <c r="H43" s="19"/>
      <c r="I43" s="17"/>
      <c r="J43" s="19"/>
      <c r="K43" s="19"/>
      <c r="L43" s="17"/>
      <c r="M43" s="19"/>
      <c r="N43" s="19"/>
      <c r="O43" s="17"/>
      <c r="P43" s="17"/>
      <c r="Q43" s="17"/>
      <c r="R43" s="17"/>
      <c r="S43" s="17"/>
      <c r="T43" s="17">
        <f>SUM(S10:S42)</f>
        <v>325606</v>
      </c>
      <c r="U43" s="19"/>
      <c r="V43" s="19"/>
      <c r="W43" s="17"/>
      <c r="X43" s="19"/>
      <c r="Y43" s="19"/>
      <c r="Z43" s="17"/>
      <c r="AA43" s="19"/>
      <c r="AB43" s="19"/>
      <c r="AC43" s="17"/>
      <c r="AD43" s="19"/>
      <c r="AE43" s="19"/>
      <c r="AF43" s="17"/>
      <c r="AG43" s="17"/>
      <c r="AH43" s="17"/>
      <c r="AI43" s="17"/>
      <c r="AJ43" s="17"/>
      <c r="AK43" s="17">
        <f>SUM(AJ10:AJ42)</f>
        <v>325606</v>
      </c>
      <c r="AL43" s="19"/>
      <c r="AM43" s="16"/>
      <c r="AN43" s="17"/>
      <c r="AO43" s="19"/>
      <c r="AP43" s="19"/>
      <c r="AQ43" s="17"/>
      <c r="AR43" s="19"/>
      <c r="AS43" s="19"/>
      <c r="AT43" s="17"/>
      <c r="AU43" s="19"/>
      <c r="AV43" s="19"/>
      <c r="AW43" s="17"/>
      <c r="AX43" s="17"/>
      <c r="AY43" s="17"/>
      <c r="AZ43" s="17"/>
      <c r="BA43" s="17"/>
      <c r="BB43" s="17">
        <f>SUM(BA10:BA42)</f>
        <v>325606</v>
      </c>
    </row>
    <row r="44" spans="1:54"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</row>
    <row r="45" spans="1:54"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</row>
    <row r="46" spans="1:54"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</row>
    <row r="47" spans="1:54"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</row>
    <row r="48" spans="1:54"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</row>
    <row r="49" spans="20:46"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</row>
    <row r="50" spans="20:46"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</row>
    <row r="51" spans="20:46"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</row>
    <row r="52" spans="20:46"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</row>
    <row r="53" spans="20:46"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</row>
    <row r="54" spans="20:46"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</row>
    <row r="55" spans="20:46"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</row>
    <row r="56" spans="20:46"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</row>
    <row r="57" spans="20:46"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</row>
    <row r="58" spans="20:46"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</row>
    <row r="59" spans="20:46"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</row>
    <row r="60" spans="20:46"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</row>
    <row r="61" spans="20:46"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</row>
    <row r="62" spans="20:46"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</row>
    <row r="63" spans="20:46"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</row>
    <row r="64" spans="20:46"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</row>
    <row r="65" spans="20:46"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</row>
    <row r="66" spans="20:46"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</row>
    <row r="67" spans="20:46"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</row>
    <row r="68" spans="20:46"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</row>
    <row r="69" spans="20:46"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</row>
    <row r="70" spans="20:46"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</row>
    <row r="71" spans="20:46"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</row>
    <row r="72" spans="20:46"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</row>
    <row r="73" spans="20:46"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</row>
    <row r="74" spans="20:46"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</row>
    <row r="75" spans="20:46"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</row>
    <row r="76" spans="20:46"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</row>
    <row r="77" spans="20:46"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</row>
    <row r="78" spans="20:46"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</row>
    <row r="79" spans="20:46"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</row>
    <row r="80" spans="20:46"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</row>
    <row r="81" spans="20:46"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</row>
    <row r="82" spans="20:46"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</row>
    <row r="83" spans="20:46"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</row>
    <row r="84" spans="20:46"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</row>
    <row r="85" spans="20:46"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</row>
    <row r="86" spans="20:46"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</row>
    <row r="87" spans="20:46"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</row>
    <row r="88" spans="20:46"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</row>
    <row r="89" spans="20:46"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</row>
    <row r="90" spans="20:46"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</row>
    <row r="91" spans="20:46"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</row>
    <row r="92" spans="20:46"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</row>
    <row r="93" spans="20:46"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</row>
    <row r="94" spans="20:46"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</row>
    <row r="95" spans="20:46"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</row>
    <row r="96" spans="20:46"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</row>
    <row r="97" spans="20:46"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</row>
    <row r="98" spans="20:46"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</row>
    <row r="99" spans="20:46"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</row>
    <row r="100" spans="20:46"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</row>
    <row r="101" spans="20:46"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</row>
    <row r="102" spans="20:46"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</row>
    <row r="103" spans="20:46"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</row>
    <row r="104" spans="20:46"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</row>
    <row r="105" spans="20:46"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</row>
    <row r="106" spans="20:46"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</row>
    <row r="107" spans="20:46"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</row>
    <row r="108" spans="20:46"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</row>
    <row r="109" spans="20:46"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</row>
    <row r="110" spans="20:46"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</row>
    <row r="111" spans="20:46"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</row>
    <row r="112" spans="20:46"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</row>
    <row r="113" spans="20:46"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</row>
    <row r="114" spans="20:46"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</row>
    <row r="115" spans="20:46"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</row>
    <row r="116" spans="20:46"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</row>
    <row r="117" spans="20:46"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</row>
    <row r="118" spans="20:46"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</row>
    <row r="119" spans="20:46"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</row>
    <row r="120" spans="20:46"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</row>
    <row r="121" spans="20:46"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</row>
    <row r="122" spans="20:46"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</row>
    <row r="123" spans="20:46"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</row>
    <row r="124" spans="20:46"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</row>
    <row r="125" spans="20:46"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</row>
    <row r="126" spans="20:46"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</row>
    <row r="127" spans="20:46"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</row>
    <row r="128" spans="20:46"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</row>
    <row r="129" spans="20:46"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</row>
    <row r="130" spans="20:46"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</row>
    <row r="131" spans="20:46"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</row>
    <row r="132" spans="20:46"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</row>
    <row r="133" spans="20:46"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</row>
    <row r="134" spans="20:46"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</row>
    <row r="135" spans="20:46"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</row>
    <row r="136" spans="20:46"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</row>
    <row r="137" spans="20:46"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</row>
    <row r="138" spans="20:46"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</row>
    <row r="139" spans="20:46"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</row>
    <row r="140" spans="20:46"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</row>
    <row r="141" spans="20:46"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</row>
    <row r="142" spans="20:46"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</row>
    <row r="143" spans="20:46"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</row>
    <row r="144" spans="20:46"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</row>
    <row r="145" spans="20:46"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</row>
    <row r="146" spans="20:46"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</row>
    <row r="147" spans="20:46"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</row>
    <row r="148" spans="20:46"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</row>
    <row r="149" spans="20:46"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</row>
    <row r="150" spans="20:46"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</row>
    <row r="151" spans="20:46"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</row>
    <row r="152" spans="20:46"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</row>
    <row r="153" spans="20:46"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</row>
    <row r="154" spans="20:46"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</row>
    <row r="155" spans="20:46"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</row>
    <row r="156" spans="20:46"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</row>
    <row r="157" spans="20:46"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</row>
    <row r="158" spans="20:46"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</row>
    <row r="159" spans="20:46"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</row>
    <row r="160" spans="20:46"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</row>
    <row r="161" spans="20:46"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</row>
    <row r="162" spans="20:46"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</row>
    <row r="163" spans="20:46"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</row>
    <row r="164" spans="20:46"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</row>
    <row r="165" spans="20:46"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</row>
    <row r="166" spans="20:46"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</row>
    <row r="167" spans="20:46"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</row>
    <row r="168" spans="20:46"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</row>
    <row r="169" spans="20:46"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</row>
  </sheetData>
  <mergeCells count="28">
    <mergeCell ref="H1:I1"/>
    <mergeCell ref="BA6:BA7"/>
    <mergeCell ref="BB6:BB7"/>
    <mergeCell ref="AK6:AK7"/>
    <mergeCell ref="AL6:AQ6"/>
    <mergeCell ref="AX6:AX7"/>
    <mergeCell ref="AY6:AY7"/>
    <mergeCell ref="AZ6:AZ7"/>
    <mergeCell ref="AA6:AF6"/>
    <mergeCell ref="AG6:AG7"/>
    <mergeCell ref="AH6:AH7"/>
    <mergeCell ref="AI6:AI7"/>
    <mergeCell ref="AJ6:AJ7"/>
    <mergeCell ref="A5:A7"/>
    <mergeCell ref="D5:T5"/>
    <mergeCell ref="U5:AK5"/>
    <mergeCell ref="AL5:BB5"/>
    <mergeCell ref="B6:B7"/>
    <mergeCell ref="C6:C7"/>
    <mergeCell ref="D6:I6"/>
    <mergeCell ref="J6:O6"/>
    <mergeCell ref="P6:P7"/>
    <mergeCell ref="Q6:Q7"/>
    <mergeCell ref="AR6:AW6"/>
    <mergeCell ref="R6:R7"/>
    <mergeCell ref="S6:S7"/>
    <mergeCell ref="T6:T7"/>
    <mergeCell ref="U6:Z6"/>
  </mergeCells>
  <pageMargins left="0.31496062992125984" right="0.19685039370078741" top="0.43307086614173229" bottom="0.74803149606299213" header="0.31496062992125984" footer="0.31496062992125984"/>
  <pageSetup paperSize="9" scale="7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2023-10-12T08:05:23Z</dcterms:modified>
</cp:coreProperties>
</file>